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Бюджет на 2025 год  и плановый период 2026 и 2027 годов\ИСПОЛНЕНИЕ БЮДЖЕТА ЗА 2025 ГОД\исполнение бюджета за 2025 год\"/>
    </mc:Choice>
  </mc:AlternateContent>
  <xr:revisionPtr revIDLastSave="0" documentId="13_ncr:1_{4B071DD8-C885-4685-92BB-AB89E35F1A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оспись расходов" sheetId="12" r:id="rId1"/>
    <sheet name="Лист1" sheetId="13" r:id="rId2"/>
  </sheets>
  <definedNames>
    <definedName name="BFT_Print_Titles" localSheetId="0">'Роспись расходов'!$13:$14</definedName>
    <definedName name="_xlnm.Print_Titles" localSheetId="0">'Роспись расходов'!$13:$14</definedName>
    <definedName name="_xlnm.Print_Area" localSheetId="0">'Роспись расходов'!$A$1:$H$322</definedName>
  </definedNames>
  <calcPr calcId="181029"/>
</workbook>
</file>

<file path=xl/calcChain.xml><?xml version="1.0" encoding="utf-8"?>
<calcChain xmlns="http://schemas.openxmlformats.org/spreadsheetml/2006/main">
  <c r="G181" i="12" l="1"/>
  <c r="F181" i="12"/>
  <c r="G182" i="12"/>
  <c r="F182" i="12"/>
  <c r="G30" i="12"/>
  <c r="F30" i="12"/>
  <c r="H33" i="12"/>
  <c r="H34" i="12"/>
  <c r="H252" i="12"/>
  <c r="H253" i="12"/>
  <c r="H255" i="12"/>
  <c r="H256" i="12"/>
  <c r="H257" i="12"/>
  <c r="H258" i="12"/>
  <c r="H259" i="12"/>
  <c r="H260" i="12"/>
  <c r="H262" i="12"/>
  <c r="H264" i="12"/>
  <c r="H265" i="12"/>
  <c r="H266" i="12"/>
  <c r="H267" i="12"/>
  <c r="H269" i="12"/>
  <c r="H273" i="12"/>
  <c r="H274" i="12"/>
  <c r="H275" i="12"/>
  <c r="H276" i="12"/>
  <c r="H280" i="12"/>
  <c r="H284" i="12"/>
  <c r="H286" i="12"/>
  <c r="H288" i="12"/>
  <c r="H291" i="12"/>
  <c r="H292" i="12"/>
  <c r="H294" i="12"/>
  <c r="H295" i="12"/>
  <c r="H296" i="12"/>
  <c r="H301" i="12"/>
  <c r="H302" i="12"/>
  <c r="H304" i="12"/>
  <c r="H305" i="12"/>
  <c r="H309" i="12"/>
  <c r="H310" i="12"/>
  <c r="H311" i="12"/>
  <c r="H312" i="12"/>
  <c r="H313" i="12"/>
  <c r="H314" i="12"/>
  <c r="H319" i="12"/>
  <c r="H320" i="12"/>
  <c r="G303" i="12"/>
  <c r="G308" i="12"/>
  <c r="G307" i="12" s="1"/>
  <c r="F308" i="12"/>
  <c r="G293" i="12"/>
  <c r="G290" i="12"/>
  <c r="G289" i="12"/>
  <c r="G261" i="12"/>
  <c r="H261" i="12" s="1"/>
  <c r="H108" i="12"/>
  <c r="H111" i="12"/>
  <c r="H112" i="12"/>
  <c r="H113" i="12"/>
  <c r="H114" i="12"/>
  <c r="H115" i="12"/>
  <c r="H116" i="12"/>
  <c r="H121" i="12"/>
  <c r="H125" i="12"/>
  <c r="H126" i="12"/>
  <c r="H127" i="12"/>
  <c r="H128" i="12"/>
  <c r="H129" i="12"/>
  <c r="H132" i="12"/>
  <c r="H133" i="12"/>
  <c r="H135" i="12"/>
  <c r="H138" i="12"/>
  <c r="H141" i="12"/>
  <c r="H142" i="12"/>
  <c r="H143" i="12"/>
  <c r="H148" i="12"/>
  <c r="H150" i="12"/>
  <c r="H153" i="12"/>
  <c r="H155" i="12"/>
  <c r="H157" i="12"/>
  <c r="H161" i="12"/>
  <c r="H162" i="12"/>
  <c r="H163" i="12"/>
  <c r="H164" i="12"/>
  <c r="H165" i="12"/>
  <c r="H170" i="12"/>
  <c r="H172" i="12"/>
  <c r="H174" i="12"/>
  <c r="H176" i="12"/>
  <c r="H177" i="12"/>
  <c r="H179" i="12"/>
  <c r="H180" i="12"/>
  <c r="H184" i="12"/>
  <c r="H186" i="12"/>
  <c r="H188" i="12"/>
  <c r="H191" i="12"/>
  <c r="H193" i="12"/>
  <c r="H194" i="12"/>
  <c r="H195" i="12"/>
  <c r="H196" i="12"/>
  <c r="H198" i="12"/>
  <c r="H200" i="12"/>
  <c r="H202" i="12"/>
  <c r="H204" i="12"/>
  <c r="H206" i="12"/>
  <c r="H209" i="12"/>
  <c r="H210" i="12"/>
  <c r="H212" i="12"/>
  <c r="H214" i="12"/>
  <c r="H215" i="12"/>
  <c r="H216" i="12"/>
  <c r="H220" i="12"/>
  <c r="H221" i="12"/>
  <c r="H224" i="12"/>
  <c r="H226" i="12"/>
  <c r="H228" i="12"/>
  <c r="H233" i="12"/>
  <c r="H235" i="12"/>
  <c r="H238" i="12"/>
  <c r="H241" i="12"/>
  <c r="H242" i="12"/>
  <c r="H243" i="12"/>
  <c r="H244" i="12"/>
  <c r="H245" i="12"/>
  <c r="H102" i="12"/>
  <c r="H107" i="12"/>
  <c r="G173" i="12"/>
  <c r="F173" i="12"/>
  <c r="G183" i="12"/>
  <c r="F183" i="12"/>
  <c r="G205" i="12"/>
  <c r="G227" i="12"/>
  <c r="G134" i="12"/>
  <c r="H134" i="12" s="1"/>
  <c r="F134" i="12"/>
  <c r="G140" i="12"/>
  <c r="F140" i="12"/>
  <c r="G147" i="12"/>
  <c r="G149" i="12"/>
  <c r="G152" i="12"/>
  <c r="G154" i="12"/>
  <c r="G106" i="12"/>
  <c r="H68" i="12"/>
  <c r="H69" i="12"/>
  <c r="H71" i="12"/>
  <c r="H72" i="12"/>
  <c r="H74" i="12"/>
  <c r="H75" i="12"/>
  <c r="H80" i="12"/>
  <c r="H81" i="12"/>
  <c r="H82" i="12"/>
  <c r="H83" i="12"/>
  <c r="H86" i="12"/>
  <c r="H87" i="12"/>
  <c r="H88" i="12"/>
  <c r="H90" i="12"/>
  <c r="H93" i="12"/>
  <c r="H94" i="12"/>
  <c r="H95" i="12"/>
  <c r="H96" i="12"/>
  <c r="H98" i="12"/>
  <c r="H99" i="12"/>
  <c r="H100" i="12"/>
  <c r="G79" i="12"/>
  <c r="F101" i="12"/>
  <c r="H101" i="12" s="1"/>
  <c r="H61" i="12"/>
  <c r="H62" i="12"/>
  <c r="H63" i="12"/>
  <c r="H64" i="12"/>
  <c r="H65" i="12"/>
  <c r="H58" i="12"/>
  <c r="H60" i="12"/>
  <c r="H55" i="12"/>
  <c r="H56" i="12"/>
  <c r="H57" i="12"/>
  <c r="G59" i="12"/>
  <c r="F59" i="12"/>
  <c r="H51" i="12"/>
  <c r="H42" i="12"/>
  <c r="H44" i="12"/>
  <c r="H45" i="12"/>
  <c r="H46" i="12"/>
  <c r="H37" i="12"/>
  <c r="H38" i="12"/>
  <c r="H39" i="12"/>
  <c r="H41" i="12"/>
  <c r="G43" i="12"/>
  <c r="G28" i="12"/>
  <c r="H28" i="12" s="1"/>
  <c r="H29" i="12"/>
  <c r="H32" i="12"/>
  <c r="H19" i="12"/>
  <c r="H22" i="12"/>
  <c r="H23" i="12"/>
  <c r="H24" i="12"/>
  <c r="H25" i="12"/>
  <c r="H26" i="12"/>
  <c r="G16" i="12"/>
  <c r="F16" i="12"/>
  <c r="F261" i="12"/>
  <c r="F254" i="12" s="1"/>
  <c r="G255" i="12"/>
  <c r="F255" i="12"/>
  <c r="F149" i="12"/>
  <c r="G139" i="12"/>
  <c r="F43" i="12"/>
  <c r="H183" i="12" l="1"/>
  <c r="H149" i="12"/>
  <c r="H173" i="12"/>
  <c r="G306" i="12"/>
  <c r="H308" i="12"/>
  <c r="F307" i="12"/>
  <c r="G146" i="12"/>
  <c r="F139" i="12"/>
  <c r="H140" i="12"/>
  <c r="H16" i="12"/>
  <c r="H59" i="12"/>
  <c r="H43" i="12"/>
  <c r="F306" i="12" l="1"/>
  <c r="H306" i="12" s="1"/>
  <c r="H307" i="12"/>
  <c r="G145" i="12"/>
  <c r="H139" i="12"/>
  <c r="F303" i="12"/>
  <c r="H303" i="12" s="1"/>
  <c r="F293" i="12"/>
  <c r="H293" i="12" s="1"/>
  <c r="G31" i="12" l="1"/>
  <c r="G53" i="12" l="1"/>
  <c r="F53" i="12"/>
  <c r="G40" i="12"/>
  <c r="F40" i="12"/>
  <c r="F227" i="12"/>
  <c r="H227" i="12" s="1"/>
  <c r="F152" i="12"/>
  <c r="H152" i="12" s="1"/>
  <c r="G187" i="12"/>
  <c r="F187" i="12"/>
  <c r="F185" i="12"/>
  <c r="H185" i="12" s="1"/>
  <c r="G189" i="12"/>
  <c r="F189" i="12"/>
  <c r="F205" i="12"/>
  <c r="H205" i="12" s="1"/>
  <c r="H187" i="12" l="1"/>
  <c r="H189" i="12"/>
  <c r="H40" i="12"/>
  <c r="G52" i="12"/>
  <c r="H53" i="12"/>
  <c r="H182" i="12" l="1"/>
  <c r="F178" i="12"/>
  <c r="F175" i="12" s="1"/>
  <c r="G251" i="12"/>
  <c r="G263" i="12"/>
  <c r="H263" i="12" s="1"/>
  <c r="F263" i="12"/>
  <c r="G268" i="12"/>
  <c r="H268" i="12" s="1"/>
  <c r="F268" i="12"/>
  <c r="G232" i="12"/>
  <c r="F232" i="12"/>
  <c r="F231" i="12" s="1"/>
  <c r="G234" i="12"/>
  <c r="H234" i="12" s="1"/>
  <c r="F234" i="12"/>
  <c r="G223" i="12"/>
  <c r="H223" i="12" s="1"/>
  <c r="F223" i="12"/>
  <c r="G250" i="12" l="1"/>
  <c r="G231" i="12"/>
  <c r="H231" i="12" s="1"/>
  <c r="H232" i="12"/>
  <c r="G254" i="12"/>
  <c r="G197" i="12"/>
  <c r="F197" i="12"/>
  <c r="G199" i="12"/>
  <c r="H199" i="12" s="1"/>
  <c r="F199" i="12"/>
  <c r="G178" i="12"/>
  <c r="F147" i="12"/>
  <c r="G249" i="12" l="1"/>
  <c r="H197" i="12"/>
  <c r="G247" i="12"/>
  <c r="H254" i="12"/>
  <c r="H178" i="12"/>
  <c r="G175" i="12"/>
  <c r="H175" i="12" s="1"/>
  <c r="F146" i="12"/>
  <c r="H147" i="12"/>
  <c r="F192" i="12"/>
  <c r="G192" i="12"/>
  <c r="H192" i="12" s="1"/>
  <c r="G248" i="12" l="1"/>
  <c r="H146" i="12"/>
  <c r="F145" i="12"/>
  <c r="H145" i="12" s="1"/>
  <c r="F154" i="12"/>
  <c r="H154" i="12" s="1"/>
  <c r="G156" i="12" l="1"/>
  <c r="H156" i="12" s="1"/>
  <c r="F156" i="12"/>
  <c r="F151" i="12" s="1"/>
  <c r="G110" i="12"/>
  <c r="F110" i="12"/>
  <c r="G109" i="12" l="1"/>
  <c r="H110" i="12"/>
  <c r="F144" i="12"/>
  <c r="G151" i="12"/>
  <c r="G73" i="12"/>
  <c r="F73" i="12"/>
  <c r="G85" i="12"/>
  <c r="F85" i="12"/>
  <c r="F84" i="12" s="1"/>
  <c r="G144" i="12" l="1"/>
  <c r="H144" i="12" s="1"/>
  <c r="H151" i="12"/>
  <c r="H73" i="12"/>
  <c r="G84" i="12"/>
  <c r="H84" i="12" s="1"/>
  <c r="H85" i="12"/>
  <c r="F50" i="12"/>
  <c r="G300" i="12" l="1"/>
  <c r="H300" i="12" s="1"/>
  <c r="F300" i="12"/>
  <c r="G240" i="12"/>
  <c r="F240" i="12"/>
  <c r="F239" i="12" s="1"/>
  <c r="F79" i="12"/>
  <c r="H79" i="12" s="1"/>
  <c r="G54" i="12"/>
  <c r="F54" i="12"/>
  <c r="G36" i="12"/>
  <c r="F36" i="12"/>
  <c r="F35" i="12" s="1"/>
  <c r="G239" i="12" l="1"/>
  <c r="H239" i="12" s="1"/>
  <c r="H240" i="12"/>
  <c r="H54" i="12"/>
  <c r="H36" i="12"/>
  <c r="G35" i="12"/>
  <c r="G77" i="12"/>
  <c r="G78" i="12"/>
  <c r="F77" i="12"/>
  <c r="F76" i="12" s="1"/>
  <c r="F78" i="12"/>
  <c r="F251" i="12"/>
  <c r="H251" i="12" s="1"/>
  <c r="H78" i="12" l="1"/>
  <c r="H35" i="12"/>
  <c r="G27" i="12"/>
  <c r="G76" i="12"/>
  <c r="H76" i="12" s="1"/>
  <c r="H77" i="12"/>
  <c r="G18" i="12"/>
  <c r="F18" i="12"/>
  <c r="H18" i="12" l="1"/>
  <c r="G92" i="12"/>
  <c r="F92" i="12"/>
  <c r="G21" i="12"/>
  <c r="G169" i="12"/>
  <c r="F169" i="12"/>
  <c r="H169" i="12" l="1"/>
  <c r="H92" i="12"/>
  <c r="H21" i="12"/>
  <c r="G237" i="12"/>
  <c r="F237" i="12"/>
  <c r="G211" i="12"/>
  <c r="F211" i="12"/>
  <c r="H237" i="12" l="1"/>
  <c r="H211" i="12"/>
  <c r="G20" i="12"/>
  <c r="G124" i="12" l="1"/>
  <c r="F124" i="12"/>
  <c r="H124" i="12" s="1"/>
  <c r="G283" i="12" l="1"/>
  <c r="F283" i="12"/>
  <c r="F282" i="12" s="1"/>
  <c r="F281" i="12" s="1"/>
  <c r="F250" i="12"/>
  <c r="H250" i="12" s="1"/>
  <c r="G282" i="12" l="1"/>
  <c r="H283" i="12"/>
  <c r="G236" i="12"/>
  <c r="F236" i="12"/>
  <c r="F230" i="12" s="1"/>
  <c r="F229" i="12" s="1"/>
  <c r="F137" i="12"/>
  <c r="H137" i="12" s="1"/>
  <c r="H282" i="12" l="1"/>
  <c r="G281" i="12"/>
  <c r="H281" i="12" s="1"/>
  <c r="G230" i="12"/>
  <c r="H236" i="12"/>
  <c r="F190" i="12"/>
  <c r="H230" i="12" l="1"/>
  <c r="G229" i="12"/>
  <c r="H229" i="12" s="1"/>
  <c r="G201" i="12"/>
  <c r="F201" i="12"/>
  <c r="G120" i="12"/>
  <c r="F120" i="12"/>
  <c r="G213" i="12"/>
  <c r="G208" i="12" s="1"/>
  <c r="G207" i="12" s="1"/>
  <c r="F213" i="12"/>
  <c r="G203" i="12"/>
  <c r="H203" i="12" s="1"/>
  <c r="F203" i="12"/>
  <c r="G272" i="12"/>
  <c r="H272" i="12" s="1"/>
  <c r="F272" i="12"/>
  <c r="F285" i="12"/>
  <c r="G225" i="12"/>
  <c r="F225" i="12"/>
  <c r="F222" i="12" s="1"/>
  <c r="G171" i="12"/>
  <c r="F171" i="12"/>
  <c r="F168" i="12" s="1"/>
  <c r="F67" i="12"/>
  <c r="H67" i="12" s="1"/>
  <c r="G50" i="12"/>
  <c r="H50" i="12" s="1"/>
  <c r="H201" i="12" l="1"/>
  <c r="H120" i="12"/>
  <c r="G271" i="12"/>
  <c r="H271" i="12" s="1"/>
  <c r="G270" i="12"/>
  <c r="H270" i="12" s="1"/>
  <c r="G222" i="12"/>
  <c r="H222" i="12" s="1"/>
  <c r="H225" i="12"/>
  <c r="H171" i="12"/>
  <c r="G168" i="12"/>
  <c r="F208" i="12"/>
  <c r="H213" i="12"/>
  <c r="F271" i="12"/>
  <c r="F270" i="12"/>
  <c r="H181" i="12"/>
  <c r="F66" i="12"/>
  <c r="G167" i="12" l="1"/>
  <c r="H168" i="12"/>
  <c r="H208" i="12"/>
  <c r="F207" i="12"/>
  <c r="H207" i="12" s="1"/>
  <c r="G136" i="12"/>
  <c r="F136" i="12"/>
  <c r="F131" i="12" s="1"/>
  <c r="G119" i="12"/>
  <c r="F119" i="12"/>
  <c r="F118" i="12" s="1"/>
  <c r="G131" i="12" l="1"/>
  <c r="H136" i="12"/>
  <c r="G118" i="12"/>
  <c r="H118" i="12" s="1"/>
  <c r="H119" i="12"/>
  <c r="G299" i="12"/>
  <c r="G298" i="12" l="1"/>
  <c r="H131" i="12"/>
  <c r="F106" i="12"/>
  <c r="H106" i="12" s="1"/>
  <c r="G285" i="12"/>
  <c r="H285" i="12" s="1"/>
  <c r="G49" i="12" l="1"/>
  <c r="F49" i="12"/>
  <c r="F48" i="12" s="1"/>
  <c r="F47" i="12" s="1"/>
  <c r="G48" i="12" l="1"/>
  <c r="H49" i="12"/>
  <c r="F17" i="12"/>
  <c r="H48" i="12" l="1"/>
  <c r="G47" i="12"/>
  <c r="H47" i="12" s="1"/>
  <c r="F123" i="12"/>
  <c r="G105" i="12"/>
  <c r="F105" i="12"/>
  <c r="G104" i="12" l="1"/>
  <c r="H105" i="12"/>
  <c r="F122" i="12"/>
  <c r="F117" i="12"/>
  <c r="G123" i="12"/>
  <c r="H123" i="12" s="1"/>
  <c r="G103" i="12" l="1"/>
  <c r="G122" i="12"/>
  <c r="G160" i="12"/>
  <c r="F160" i="12"/>
  <c r="F159" i="12" s="1"/>
  <c r="F158" i="12" s="1"/>
  <c r="G89" i="12"/>
  <c r="F89" i="12"/>
  <c r="G117" i="12" l="1"/>
  <c r="H117" i="12" s="1"/>
  <c r="H122" i="12"/>
  <c r="G159" i="12"/>
  <c r="H160" i="12"/>
  <c r="H89" i="12"/>
  <c r="F130" i="12"/>
  <c r="G219" i="12"/>
  <c r="F219" i="12"/>
  <c r="F218" i="12" s="1"/>
  <c r="F217" i="12" s="1"/>
  <c r="H159" i="12" l="1"/>
  <c r="G158" i="12"/>
  <c r="G218" i="12"/>
  <c r="H219" i="12"/>
  <c r="F299" i="12"/>
  <c r="G17" i="12"/>
  <c r="H17" i="12" s="1"/>
  <c r="G279" i="12"/>
  <c r="G297" i="12"/>
  <c r="G318" i="12"/>
  <c r="G97" i="12"/>
  <c r="G66" i="12"/>
  <c r="H66" i="12" s="1"/>
  <c r="F318" i="12"/>
  <c r="F317" i="12" s="1"/>
  <c r="F316" i="12" s="1"/>
  <c r="F249" i="12"/>
  <c r="F298" i="12" l="1"/>
  <c r="H298" i="12" s="1"/>
  <c r="H299" i="12"/>
  <c r="G278" i="12"/>
  <c r="F248" i="12"/>
  <c r="H248" i="12" s="1"/>
  <c r="H249" i="12"/>
  <c r="G317" i="12"/>
  <c r="H318" i="12"/>
  <c r="G130" i="12"/>
  <c r="H130" i="12" s="1"/>
  <c r="H158" i="12"/>
  <c r="H218" i="12"/>
  <c r="G217" i="12"/>
  <c r="H217" i="12" s="1"/>
  <c r="G91" i="12"/>
  <c r="F247" i="12"/>
  <c r="H247" i="12" s="1"/>
  <c r="G246" i="12"/>
  <c r="F297" i="12"/>
  <c r="H297" i="12" s="1"/>
  <c r="H317" i="12" l="1"/>
  <c r="G316" i="12"/>
  <c r="G70" i="12"/>
  <c r="G15" i="12" s="1"/>
  <c r="F109" i="12"/>
  <c r="F97" i="12"/>
  <c r="F52" i="12"/>
  <c r="H52" i="12" s="1"/>
  <c r="F31" i="12"/>
  <c r="H31" i="12" s="1"/>
  <c r="H316" i="12" l="1"/>
  <c r="G315" i="12"/>
  <c r="F104" i="12"/>
  <c r="H109" i="12"/>
  <c r="I71" i="12"/>
  <c r="F91" i="12"/>
  <c r="H97" i="12"/>
  <c r="G277" i="12"/>
  <c r="F290" i="12"/>
  <c r="G287" i="12"/>
  <c r="G190" i="12"/>
  <c r="H190" i="12" s="1"/>
  <c r="F167" i="12"/>
  <c r="H104" i="12" l="1"/>
  <c r="F103" i="12"/>
  <c r="H103" i="12" s="1"/>
  <c r="F289" i="12"/>
  <c r="H289" i="12" s="1"/>
  <c r="H290" i="12"/>
  <c r="F166" i="12"/>
  <c r="H167" i="12"/>
  <c r="H91" i="12"/>
  <c r="F70" i="12"/>
  <c r="H70" i="12" s="1"/>
  <c r="F27" i="12"/>
  <c r="H27" i="12" s="1"/>
  <c r="H30" i="12"/>
  <c r="G166" i="12"/>
  <c r="H166" i="12" l="1"/>
  <c r="G322" i="12"/>
  <c r="H15" i="12"/>
  <c r="F287" i="12"/>
  <c r="H287" i="12" s="1"/>
  <c r="F20" i="12" l="1"/>
  <c r="H20" i="12" s="1"/>
  <c r="F15" i="12" l="1"/>
  <c r="F279" i="12" l="1"/>
  <c r="F246" i="12"/>
  <c r="H246" i="12" s="1"/>
  <c r="F315" i="12"/>
  <c r="H315" i="12" s="1"/>
  <c r="F278" i="12" l="1"/>
  <c r="H279" i="12"/>
  <c r="F322" i="12"/>
  <c r="H322" i="12" s="1"/>
  <c r="H278" i="12" l="1"/>
  <c r="F277" i="12"/>
  <c r="H277" i="12" s="1"/>
</calcChain>
</file>

<file path=xl/sharedStrings.xml><?xml version="1.0" encoding="utf-8"?>
<sst xmlns="http://schemas.openxmlformats.org/spreadsheetml/2006/main" count="1375" uniqueCount="321">
  <si>
    <t>2</t>
  </si>
  <si>
    <t>3</t>
  </si>
  <si>
    <t>4</t>
  </si>
  <si>
    <t>6</t>
  </si>
  <si>
    <t>10</t>
  </si>
  <si>
    <t>11</t>
  </si>
  <si>
    <t>12</t>
  </si>
  <si>
    <t>13</t>
  </si>
  <si>
    <t>5</t>
  </si>
  <si>
    <t>1</t>
  </si>
  <si>
    <t>КЦСР</t>
  </si>
  <si>
    <t/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</si>
  <si>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</si>
  <si>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</si>
  <si>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</si>
  <si>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</si>
  <si>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</si>
  <si>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</si>
  <si>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</si>
  <si>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</si>
  <si>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</si>
  <si>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</si>
  <si>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</si>
  <si>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</si>
  <si>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</si>
  <si>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</si>
  <si>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Дошкольное образование</t>
  </si>
  <si>
    <t>02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</si>
  <si>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</si>
  <si>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</si>
  <si>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</si>
  <si>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</t>
  </si>
  <si>
    <t>Культура</t>
  </si>
  <si>
    <t>Пенсионное обеспечение</t>
  </si>
  <si>
    <t>Охрана семьи и детства</t>
  </si>
  <si>
    <t>Другие вопросы в области социальной политики</t>
  </si>
  <si>
    <t>Другие вопросы в области физической культуры и спорта</t>
  </si>
  <si>
    <t>Периодическая печать и издательства</t>
  </si>
  <si>
    <t>ВСЕГО:</t>
  </si>
  <si>
    <t xml:space="preserve">                                                                                        городского округа Баксан</t>
  </si>
  <si>
    <t>Библиотеки</t>
  </si>
  <si>
    <t>Рз</t>
  </si>
  <si>
    <t>ПР</t>
  </si>
  <si>
    <t>ВР</t>
  </si>
  <si>
    <t>Наименование</t>
  </si>
  <si>
    <t>Другие расходы в области культуры</t>
  </si>
  <si>
    <t>Расходы на обеспечение функций государственных органов, в том числе территориальных органов</t>
  </si>
  <si>
    <t>3920520540</t>
  </si>
  <si>
    <t>Резервный фонд местной администрации</t>
  </si>
  <si>
    <t>7710092794</t>
  </si>
  <si>
    <t>Взнос в Ассоциацию "Совет муниципальных образований КБР"</t>
  </si>
  <si>
    <t>9990059300</t>
  </si>
  <si>
    <t>Жилищное хозяйство</t>
  </si>
  <si>
    <t>1110290059</t>
  </si>
  <si>
    <t>Расходы на обеспечение деятельности (оказание услуг) муниципальных учреждений</t>
  </si>
  <si>
    <t>1120190059</t>
  </si>
  <si>
    <t>1140190019</t>
  </si>
  <si>
    <t>Выплата доплат к пенсиям лицам, замещавшим должность муниципальной службы</t>
  </si>
  <si>
    <t>71000Н0600</t>
  </si>
  <si>
    <t>9990070090</t>
  </si>
  <si>
    <t>99900F2600</t>
  </si>
  <si>
    <t>9990070100</t>
  </si>
  <si>
    <t>Содержание отделов опеки и попечительства</t>
  </si>
  <si>
    <t>Прочая закупка товаров, работ и услуг для обеспечения государственных (муниципальных) нужд</t>
  </si>
  <si>
    <t>9990070110</t>
  </si>
  <si>
    <t>Содержание комиссий по делам несовершеннолетних и защите их прав</t>
  </si>
  <si>
    <t>1310196246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</si>
  <si>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</si>
  <si>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2320290059</t>
  </si>
  <si>
    <t>0220275190</t>
  </si>
  <si>
    <t>0220290059</t>
  </si>
  <si>
    <t>0240190059</t>
  </si>
  <si>
    <t>Закупка товаров, работ, услуг в целях капитального ремонта государственного (муниципального) имущества</t>
  </si>
  <si>
    <t>Основное мероприятие "Содействие проведению капитального ремонта многоквартирных домов"</t>
  </si>
  <si>
    <t>Основное мероприятие "Реализация дополнительного образования детей и реализация мероприятий по их развитию"</t>
  </si>
  <si>
    <t>0220200000</t>
  </si>
  <si>
    <t>Основное мероприятие "Сопровождение реализации отдельных мероприятий государственной программы"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</si>
  <si>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</si>
  <si>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</si>
  <si>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</si>
  <si>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</si>
  <si>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 "Развитие инфраструктуры и сиситемы управления в сфере культуры и туризма"</t>
  </si>
  <si>
    <t>1340200000</t>
  </si>
  <si>
    <t>Основное мероприятие "Реализация  государственной политики в сфере физической культуры и спорта"</t>
  </si>
  <si>
    <t>2320200000</t>
  </si>
  <si>
    <t>Основное мероприятие"Поддержка печатных средств массовой информации"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</si>
  <si>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</si>
  <si>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</si>
  <si>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</si>
  <si>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</si>
  <si>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7810000000</t>
  </si>
  <si>
    <t>7820000000</t>
  </si>
  <si>
    <t>Аппарат местной администрации</t>
  </si>
  <si>
    <t>3920000000</t>
  </si>
  <si>
    <t>9390000000</t>
  </si>
  <si>
    <t>Основное мероприятие "Управление резервными средствами муниципального образования"</t>
  </si>
  <si>
    <t>0530100000</t>
  </si>
  <si>
    <t xml:space="preserve"> Основное мероприятие "Обеспечение функций аппарата реализующего программу"</t>
  </si>
  <si>
    <t>1010300000</t>
  </si>
  <si>
    <t>Основное  мероприятие "Обеспечение повседненвных функций МЧС"</t>
  </si>
  <si>
    <t>0599980030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</si>
  <si>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</si>
  <si>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 xml:space="preserve">Благоустройство </t>
  </si>
  <si>
    <t>Основное мероприятие " Капитальный ремонт  и содержание автомобильных дорог общего пользования местного значения "</t>
  </si>
  <si>
    <t>0240180070</t>
  </si>
  <si>
    <t>Мероприятия в сфере культуры и кинематографии</t>
  </si>
  <si>
    <t>1120596486</t>
  </si>
  <si>
    <t>9990071210</t>
  </si>
  <si>
    <t>Профессиональная подготовка , переподготовка и повышение квалификации</t>
  </si>
  <si>
    <t>1310300000</t>
  </si>
  <si>
    <t>1310390059</t>
  </si>
  <si>
    <t>Совершенствование спортивной инфраструктуры и материально-технической базы для занятий физической культурой и  массовым спортом.</t>
  </si>
  <si>
    <t>тыс. руб.</t>
  </si>
  <si>
    <t>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</si>
  <si>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</si>
  <si>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</si>
  <si>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800</t>
  </si>
  <si>
    <t>Иные бюджетные ассигнования</t>
  </si>
  <si>
    <t>600</t>
  </si>
  <si>
    <t>Закупка товаров, работ и услуг для обеспечения государственных (муниципальных) нужд</t>
  </si>
  <si>
    <t>300</t>
  </si>
  <si>
    <t>Социальное обеспечение и иные выплаты населению</t>
  </si>
  <si>
    <t>по разделам , подразделам, целевым статьям, группам видов расходов классификации</t>
  </si>
  <si>
    <t>Благоустройство территории муниципального образования</t>
  </si>
  <si>
    <t>Мероприятия по профилактике незаконного потребления наркотических средств и психотропных веществ наркомании</t>
  </si>
  <si>
    <t>Совершенствование системы государственного управления</t>
  </si>
  <si>
    <t>1540000000</t>
  </si>
  <si>
    <t>1540199998</t>
  </si>
  <si>
    <t>Реализация мероприятий программы по противодействию коррупции</t>
  </si>
  <si>
    <t>Реализация мероприятий программы по профилактике правонарушений</t>
  </si>
  <si>
    <t>0590000000</t>
  </si>
  <si>
    <t>Государственная судебная власть</t>
  </si>
  <si>
    <t>9000000000</t>
  </si>
  <si>
    <t>9090051200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</si>
  <si>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</si>
  <si>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 xml:space="preserve">Реализация функций 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</si>
  <si>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</si>
  <si>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</t>
  </si>
  <si>
    <t>500</t>
  </si>
  <si>
    <t>0220275180</t>
  </si>
  <si>
    <t>0240896057</t>
  </si>
  <si>
    <t>1011200000</t>
  </si>
  <si>
    <t>Основное мероприятие "Развитие системы обеспечения  вызова экстренных оперативныхслужб по единому номеру "112"</t>
  </si>
  <si>
    <t>0240700000</t>
  </si>
  <si>
    <t>0240199997</t>
  </si>
  <si>
    <t>Основное мероприятие "Развитие современных мезанизмов и технологий дошкольного и общего образования"</t>
  </si>
  <si>
    <t>Оплата труда, с учетом начислений, Главы местной администрации и его заместителей</t>
  </si>
  <si>
    <t>Cоздание условий для обеспечения доступным и комфортным жильем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</si>
  <si>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</si>
  <si>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</si>
  <si>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</si>
  <si>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0240772020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</si>
  <si>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</si>
  <si>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Глава местной администрации и его заместители, Аппарат местной администрации</t>
  </si>
  <si>
    <t xml:space="preserve"> "Обеспечение жильем молодых семей" </t>
  </si>
  <si>
    <t>Выплат единовременного пособия при всех формах устройства детей, лишенных родительского попечения, в семью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</si>
  <si>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</si>
  <si>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</si>
  <si>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</si>
  <si>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</si>
  <si>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</si>
  <si>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</si>
  <si>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>Реализация функции органов местного самоуправления</t>
  </si>
  <si>
    <t>0250700000</t>
  </si>
  <si>
    <t>Основное мероприятие "Поддержка молодежных инициатив и    патриотическое воспитание"</t>
  </si>
  <si>
    <t>Основное мероприятие "Развитие сферы отдыха и оздоровления детей"</t>
  </si>
  <si>
    <t>Сельское хозяйство и рыболоводство</t>
  </si>
  <si>
    <t>Иные нерпограммные мероприятия</t>
  </si>
  <si>
    <t>9990000000</t>
  </si>
  <si>
    <t>9990071220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</si>
  <si>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</si>
  <si>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</si>
  <si>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</si>
  <si>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Средства массовой информации</t>
  </si>
  <si>
    <t>Физическая культура и спорт</t>
  </si>
  <si>
    <t>Социальная политика</t>
  </si>
  <si>
    <t>Национальная экономика</t>
  </si>
  <si>
    <t>Жилищно-коммунальное хозяйство</t>
  </si>
  <si>
    <t>Защита населения и територрий от чрезвычайных ситуаций,природного и техногенного характера,пожарная безопасность</t>
  </si>
  <si>
    <t>Национальная безопасность и правоохранительная деятельность</t>
  </si>
  <si>
    <t>0240100000</t>
  </si>
  <si>
    <t>Образование</t>
  </si>
  <si>
    <t>Общегосударственные расходы</t>
  </si>
  <si>
    <t xml:space="preserve">                                                                                                                                  Приложение№ 3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</si>
  <si>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дошкольного образования, вразмере 3000 рублей в месяц</t>
  </si>
  <si>
    <t>0220270130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</si>
  <si>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  общего образования, вразмере 3000 рублей в месяц</t>
  </si>
  <si>
    <t>Реализация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№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</si>
  <si>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0240170130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</si>
  <si>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</si>
  <si>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</si>
  <si>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расходов на приобретение учебников и учебных пособий</t>
  </si>
  <si>
    <t>Озеленение территорий, не относящихся к полосам отвода (придорожным полосам) автомобильных дорог</t>
  </si>
  <si>
    <t>Финансовое обеспечение иных органов местного самоуправления и муниципальных казенных учреждений</t>
  </si>
  <si>
    <t>Резервные средства</t>
  </si>
  <si>
    <t>9990099999</t>
  </si>
  <si>
    <t>870</t>
  </si>
  <si>
    <t>0240177210</t>
  </si>
  <si>
    <t>Субвенции бюджетам муниципальных образований на оплату труда педагогических работников образовательных организаций</t>
  </si>
  <si>
    <t>Развитие дополнительного образования детей и реализация мероприятий молодежной политики</t>
  </si>
  <si>
    <t>Спорт высших достижений</t>
  </si>
  <si>
    <t>Мероприятия по патриотриотическому воспитанию граждан</t>
  </si>
  <si>
    <t>4620196057</t>
  </si>
  <si>
    <t>9620090011</t>
  </si>
  <si>
    <t>9690090011</t>
  </si>
  <si>
    <t>9690090020</t>
  </si>
  <si>
    <t>7820090011</t>
  </si>
  <si>
    <t>7810090011</t>
  </si>
  <si>
    <t>7820090020</t>
  </si>
  <si>
    <t>7820090071</t>
  </si>
  <si>
    <t>9390090011</t>
  </si>
  <si>
    <t>9390090020</t>
  </si>
  <si>
    <t>3810690011</t>
  </si>
  <si>
    <t>3810690020</t>
  </si>
  <si>
    <t>3810600000</t>
  </si>
  <si>
    <t>Управление муниципальным имуществом</t>
  </si>
  <si>
    <t>0530190011</t>
  </si>
  <si>
    <t>0220290071</t>
  </si>
  <si>
    <t>0250790011</t>
  </si>
  <si>
    <t>0250790020</t>
  </si>
  <si>
    <t>1120190071</t>
  </si>
  <si>
    <t>1310390071</t>
  </si>
  <si>
    <t>1340290011</t>
  </si>
  <si>
    <t>0220290000</t>
  </si>
  <si>
    <t>1010390020</t>
  </si>
  <si>
    <t>1010390011</t>
  </si>
  <si>
    <t>1010390000</t>
  </si>
  <si>
    <t>1011290020</t>
  </si>
  <si>
    <t>Жилищно-коммунальные  (коммунальные) услуги,взносы на капитальный ремонт общего имущества в многоквартирном доме</t>
  </si>
  <si>
    <t>782090071</t>
  </si>
  <si>
    <t>Комплексы процессных мероприятий</t>
  </si>
  <si>
    <t>Проведение кадастровых и иных специализированных работ в т.ч.  целях внесения  в ЕГРН сведений о земельных участках , а также публикайий информационных сообщений в СМИ</t>
  </si>
  <si>
    <t>3841292064</t>
  </si>
  <si>
    <t>3840000000</t>
  </si>
  <si>
    <t>3810000000</t>
  </si>
  <si>
    <t>3800000000</t>
  </si>
  <si>
    <t>Повышение эффективности управления муниципальным имуществом и приватизации</t>
  </si>
  <si>
    <t>Основные  мероприятия Обеспечение реализации подпрограммы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</si>
  <si>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</si>
  <si>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</si>
  <si>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 xml:space="preserve">Реализация  муниципальной  программы "Формирование городской среды на территории городского округа Баксан </t>
  </si>
  <si>
    <t>0520000000</t>
  </si>
  <si>
    <t>Проведение мероприятий по обеспечению антитеррористической защищенности объектов (территории) в муниципальных учреждениях</t>
  </si>
  <si>
    <t>0220292151</t>
  </si>
  <si>
    <t>Реализация мероприятий по модернизации систем школьного образования</t>
  </si>
  <si>
    <t>Привлечение обучающихся к труду</t>
  </si>
  <si>
    <t>0220271270</t>
  </si>
  <si>
    <t>Ежемесячное денежное вознаграждение советникам директоров по воспистанию и взаимодействию с детскими общесмтвенными объединениями общеобразовательных организаций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</si>
  <si>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</si>
  <si>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0220000000</t>
  </si>
  <si>
    <t>Развитие  образования</t>
  </si>
  <si>
    <t>0200000000</t>
  </si>
  <si>
    <t>Развитие  общего и дошкольного  образования</t>
  </si>
  <si>
    <t>1120000000</t>
  </si>
  <si>
    <t>Проектирование,строительство,капитальный ремонт и содержание автомобильных дорог общего пользования местного значения</t>
  </si>
  <si>
    <t>244069Д000</t>
  </si>
  <si>
    <t>0599980040</t>
  </si>
  <si>
    <t>Иные расходы по благоустройству территории муниципальных образований (за исключением расходов на осуществление дорожно йдеятельности и также на капитальный ремонт двлровых территории моногоквартиныхдомов, проездов.</t>
  </si>
  <si>
    <t>0599992065</t>
  </si>
  <si>
    <t>052И455550</t>
  </si>
  <si>
    <t>1340290020</t>
  </si>
  <si>
    <t>3841290072</t>
  </si>
  <si>
    <t>3920390000</t>
  </si>
  <si>
    <t>3920390011</t>
  </si>
  <si>
    <t>3920390020</t>
  </si>
  <si>
    <t>Расходы на поддержку отрасли культуры</t>
  </si>
  <si>
    <t>11201L5190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</si>
  <si>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</si>
  <si>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11203L4670</t>
  </si>
  <si>
    <t>Поддержак региональных и муниципальных мероприятий в сфере культуры</t>
  </si>
  <si>
    <t>1120300000</t>
  </si>
  <si>
    <t>022Ю457500</t>
  </si>
  <si>
    <t>022Ю653030</t>
  </si>
  <si>
    <t>Предоставление субсидий бюджетным, автономным учреждениям и иным некоммерческим организациям</t>
  </si>
  <si>
    <t>022Ю650500</t>
  </si>
  <si>
    <t>022Ю651790</t>
  </si>
  <si>
    <t>0599980043</t>
  </si>
  <si>
    <t>Расходы по накоплению (в том числе раздельному накоплению) и транспортированию твердых коммунальных отходов</t>
  </si>
  <si>
    <t>Обеспечение обслуживания, содержания и сохранности имущества муниципальной казны (за исключением земельных участков)</t>
  </si>
  <si>
    <t>05212S4009</t>
  </si>
  <si>
    <t>Расходы на осуществление проектно-изыскательных работ по объектам социального и производственного комплексов, в том числе объектов общегражданского назначения, жилья, инфраструктуры и иных объектов</t>
  </si>
  <si>
    <t>242069Д870</t>
  </si>
  <si>
    <t>Субсидии на формирование муниципальных дорожных фондов</t>
  </si>
  <si>
    <t>Комунальное хозяйство</t>
  </si>
  <si>
    <t>Реализация мероприятий по модернизации коммунальной инфраструктуры</t>
  </si>
  <si>
    <t>052И351540</t>
  </si>
  <si>
    <t>Дотации (гранты) местным бюджетам за достижение показателей деятельности органов исполнительной власти субъектов Российской Федерации</t>
  </si>
  <si>
    <t>9990095490</t>
  </si>
  <si>
    <t>организация и осуществление мероприятий по территориальной обороне и гражданской обороне, защите населения и территории муниципальных образований от чрезвычайных ситуаций природного и техногенного характера, включая поддержку в состоянии постоянной готовности к использованию систем оповещения населения об опасности, объектов гражданской обороны, создание и содержание в целях гражданской обороны запасов материально-технических, продовольственных, медицинских и иных средств</t>
  </si>
  <si>
    <t>Отдельные мероприятия нкапрвленные на ликвидацию чрезвычайных ситуаций</t>
  </si>
  <si>
    <t>10600Z0480</t>
  </si>
  <si>
    <t>Проведение кадастровых и иных специализированных работ, в том числе в целях внесения в Единый государственный реестр недвижимости сведений о земельных участках, а также публикации информационных сообщений в средствах массовой информации в целях обеспечения вовлечения земельных участков, находящихся в муниципальной собственности, в хозяйственный оборот</t>
  </si>
  <si>
    <t>244069Д064</t>
  </si>
  <si>
    <t>Реализация программ формирования современной городской среды</t>
  </si>
  <si>
    <t>052И4А5550</t>
  </si>
  <si>
    <t xml:space="preserve"> </t>
  </si>
  <si>
    <t>999005490</t>
  </si>
  <si>
    <t>999095490</t>
  </si>
  <si>
    <t>1120190000</t>
  </si>
  <si>
    <t>Единовременное поощрение в связи с выходом на государственную пенсию муниципальным служащим и лицам, замещавшим муниципальные должности</t>
  </si>
  <si>
    <t>7820090119</t>
  </si>
  <si>
    <t>1060000000</t>
  </si>
  <si>
    <t>Субсидии на обеспечение мероприятий по переселению граждан из аварийного жилищного фонда за счет средств, поступивших от Фонда содействия реформированию жилищно-коммунального хозяйства</t>
  </si>
  <si>
    <t>Капитальные вложения в объекты муниципальной сосбственности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</si>
  <si>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жилишного строительства</t>
  </si>
  <si>
    <t>052И267483</t>
  </si>
  <si>
    <t>400</t>
  </si>
  <si>
    <t>052И26748Z</t>
  </si>
  <si>
    <t xml:space="preserve">                                                                           к исплнению местного бюджета</t>
  </si>
  <si>
    <t>за 2025 год</t>
  </si>
  <si>
    <t>Показатели расходов  местного бюджета</t>
  </si>
  <si>
    <t>расходов местного бюджета за 2025 год</t>
  </si>
  <si>
    <t>уточненный годовой план на 2025 год</t>
  </si>
  <si>
    <t>фактическое исполнение за 2025 год</t>
  </si>
  <si>
    <t>% исполнения</t>
  </si>
  <si>
    <t>13,9</t>
  </si>
  <si>
    <t>05201L4970</t>
  </si>
  <si>
    <t>Расходы на обеспечение деятельности органов местного самоуправления</t>
  </si>
  <si>
    <t>7810090020</t>
  </si>
  <si>
    <t>9990090011</t>
  </si>
  <si>
    <t>Иные расходы по благоустройству территории муниципальных образований (за исключением расходов на осуществление дорожной деятельности и также на капитальный ремонт дворовых территории многоквартиныхдомов, проездов.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</si>
</sst>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"/>
    <numFmt numFmtId="165" formatCode="#,##0.00_р_."/>
    <numFmt numFmtId="166" formatCode="#,##0.0"/>
    <numFmt numFmtId="167" formatCode="0.0"/>
  </numFmts>
  <fonts count="10" x14ac:knownFonts="1">
    <font>
      <sz val="10"/>
      <name val="Arial"/>
    </font>
    <font>
      <sz val="16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6"/>
      <name val="Arial"/>
      <family val="2"/>
      <charset val="204"/>
    </font>
    <font>
      <sz val="18"/>
      <name val="Arial"/>
      <family val="2"/>
      <charset val="204"/>
    </font>
    <font>
      <sz val="22"/>
      <name val="Times New Roman"/>
      <family val="1"/>
      <charset val="204"/>
    </font>
    <font>
      <sz val="22"/>
      <name val="Arial"/>
      <family val="2"/>
      <charset val="204"/>
    </font>
    <font>
      <b/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4" fillId="2" borderId="0" xfId="0" applyFont="1" applyFill="1"/>
    <xf numFmtId="49" fontId="0" fillId="0" borderId="0" xfId="0" applyNumberFormat="1"/>
    <xf numFmtId="49" fontId="3" fillId="0" borderId="0" xfId="0" applyNumberFormat="1" applyFont="1"/>
    <xf numFmtId="0" fontId="6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" fontId="0" fillId="0" borderId="0" xfId="0" applyNumberFormat="1"/>
    <xf numFmtId="4" fontId="5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/>
    <xf numFmtId="166" fontId="0" fillId="0" borderId="0" xfId="0" applyNumberFormat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/>
    <xf numFmtId="49" fontId="9" fillId="2" borderId="1" xfId="0" applyNumberFormat="1" applyFont="1" applyFill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justify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7" fillId="2" borderId="4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vertical="top" wrapText="1"/>
    </xf>
    <xf numFmtId="167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vertical="top" wrapText="1"/>
    </xf>
    <xf numFmtId="166" fontId="9" fillId="0" borderId="1" xfId="0" applyNumberFormat="1" applyFont="1" applyBorder="1" applyAlignment="1">
      <alignment horizontal="center" vertical="top" wrapText="1"/>
    </xf>
    <xf numFmtId="166" fontId="9" fillId="2" borderId="1" xfId="0" applyNumberFormat="1" applyFont="1" applyFill="1" applyBorder="1" applyAlignment="1">
      <alignment horizontal="center" vertical="top" wrapText="1"/>
    </xf>
    <xf numFmtId="166" fontId="7" fillId="0" borderId="1" xfId="0" applyNumberFormat="1" applyFont="1" applyBorder="1" applyAlignment="1">
      <alignment horizontal="center" vertical="top" wrapText="1"/>
    </xf>
    <xf numFmtId="166" fontId="7" fillId="2" borderId="1" xfId="0" applyNumberFormat="1" applyFont="1" applyFill="1" applyBorder="1" applyAlignment="1">
      <alignment horizontal="center" vertical="top" wrapText="1"/>
    </xf>
    <xf numFmtId="164" fontId="7" fillId="2" borderId="7" xfId="0" applyNumberFormat="1" applyFont="1" applyFill="1" applyBorder="1" applyAlignment="1">
      <alignment horizontal="left" vertical="top" wrapText="1"/>
    </xf>
    <xf numFmtId="166" fontId="7" fillId="0" borderId="1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left" vertical="top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left" vertical="top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4" fontId="7" fillId="0" borderId="1" xfId="0" applyNumberFormat="1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49" fontId="7" fillId="0" borderId="7" xfId="0" applyNumberFormat="1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left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vertical="center"/>
    </xf>
    <xf numFmtId="49" fontId="7" fillId="0" borderId="8" xfId="0" applyNumberFormat="1" applyFont="1" applyBorder="1" applyAlignment="1">
      <alignment horizontal="left"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right" wrapText="1"/>
    </xf>
    <xf numFmtId="0" fontId="8" fillId="2" borderId="0" xfId="0" applyFont="1" applyFill="1" applyAlignment="1">
      <alignment wrapText="1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/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2"/>
  <sheetViews>
    <sheetView tabSelected="1" view="pageBreakPreview" topLeftCell="A306" zoomScale="50" zoomScaleNormal="60" zoomScaleSheetLayoutView="50" workbookViewId="0">
      <selection activeCell="A224" sqref="A224:XFD224"/>
    </sheetView>
  </sheetViews>
  <sheetFormatPr defaultColWidth="8.85546875" defaultRowHeight="20.25" x14ac:dyDescent="0.2"/>
  <cols>
    <col min="1" max="1" width="190.28515625" style="9" customWidth="1"/>
    <col min="2" max="2" width="9.140625" style="3" customWidth="1"/>
    <col min="3" max="3" width="9.42578125" style="3" customWidth="1"/>
    <col min="4" max="4" width="27.5703125" style="4" customWidth="1"/>
    <col min="5" max="5" width="12.7109375" style="4" customWidth="1"/>
    <col min="6" max="6" width="30.28515625" style="12" customWidth="1"/>
    <col min="7" max="7" width="29" style="5" customWidth="1"/>
    <col min="8" max="8" width="24.7109375" style="2" customWidth="1"/>
    <col min="9" max="9" width="13.85546875" customWidth="1"/>
    <col min="10" max="10" width="14.42578125" customWidth="1"/>
  </cols>
  <sheetData>
    <row r="1" spans="1:8" ht="23.25" x14ac:dyDescent="0.35">
      <c r="A1" s="8"/>
      <c r="F1" s="11"/>
    </row>
    <row r="2" spans="1:8" ht="32.25" customHeight="1" x14ac:dyDescent="0.4">
      <c r="A2" s="81" t="s">
        <v>183</v>
      </c>
      <c r="B2" s="82"/>
      <c r="C2" s="82"/>
      <c r="D2" s="82"/>
      <c r="E2" s="82"/>
      <c r="F2" s="82"/>
      <c r="G2" s="83"/>
      <c r="H2" s="83"/>
    </row>
    <row r="3" spans="1:8" ht="15.75" customHeight="1" x14ac:dyDescent="0.4">
      <c r="A3" s="81" t="s">
        <v>308</v>
      </c>
      <c r="B3" s="82"/>
      <c r="C3" s="82"/>
      <c r="D3" s="82"/>
      <c r="E3" s="82"/>
      <c r="F3" s="82"/>
      <c r="G3" s="83"/>
      <c r="H3" s="83"/>
    </row>
    <row r="4" spans="1:8" ht="21.75" customHeight="1" x14ac:dyDescent="0.35">
      <c r="A4" s="84" t="s">
        <v>39</v>
      </c>
      <c r="B4" s="82"/>
      <c r="C4" s="82"/>
      <c r="D4" s="82"/>
      <c r="E4" s="82"/>
      <c r="F4" s="82"/>
      <c r="G4" s="85"/>
      <c r="H4" s="85"/>
    </row>
    <row r="5" spans="1:8" ht="21.75" customHeight="1" x14ac:dyDescent="0.35">
      <c r="A5" s="89" t="s">
        <v>309</v>
      </c>
      <c r="B5" s="89"/>
      <c r="C5" s="89"/>
      <c r="D5" s="89"/>
      <c r="E5" s="89"/>
      <c r="F5" s="89"/>
      <c r="G5" s="85"/>
      <c r="H5" s="85"/>
    </row>
    <row r="6" spans="1:8" ht="21.75" customHeight="1" x14ac:dyDescent="0.35">
      <c r="A6" s="84"/>
      <c r="B6" s="84"/>
      <c r="C6" s="84"/>
      <c r="D6" s="84"/>
      <c r="E6" s="84"/>
      <c r="F6" s="84"/>
      <c r="G6" s="85"/>
      <c r="H6" s="85"/>
    </row>
    <row r="7" spans="1:8" ht="21.75" customHeight="1" x14ac:dyDescent="0.35">
      <c r="A7" s="84"/>
      <c r="B7" s="84"/>
      <c r="C7" s="84"/>
      <c r="D7" s="84"/>
      <c r="E7" s="84"/>
      <c r="F7" s="84"/>
      <c r="G7" s="15"/>
      <c r="H7" s="15"/>
    </row>
    <row r="8" spans="1:8" ht="27.75" x14ac:dyDescent="0.35">
      <c r="A8" s="90"/>
      <c r="B8" s="90"/>
      <c r="C8" s="90"/>
      <c r="D8" s="90"/>
      <c r="E8" s="90"/>
      <c r="F8" s="90"/>
      <c r="G8" s="15"/>
      <c r="H8" s="15"/>
    </row>
    <row r="9" spans="1:8" ht="27.75" x14ac:dyDescent="0.4">
      <c r="A9" s="87" t="s">
        <v>310</v>
      </c>
      <c r="B9" s="88"/>
      <c r="C9" s="88"/>
      <c r="D9" s="88"/>
      <c r="E9" s="88"/>
      <c r="F9" s="88"/>
      <c r="G9" s="15"/>
      <c r="H9" s="15"/>
    </row>
    <row r="10" spans="1:8" ht="23.25" customHeight="1" x14ac:dyDescent="0.4">
      <c r="A10" s="87" t="s">
        <v>122</v>
      </c>
      <c r="B10" s="87"/>
      <c r="C10" s="88"/>
      <c r="D10" s="88"/>
      <c r="E10" s="88"/>
      <c r="F10" s="88"/>
      <c r="G10" s="15"/>
      <c r="H10" s="15"/>
    </row>
    <row r="11" spans="1:8" ht="18.75" customHeight="1" x14ac:dyDescent="0.4">
      <c r="A11" s="87" t="s">
        <v>311</v>
      </c>
      <c r="B11" s="88"/>
      <c r="C11" s="88"/>
      <c r="D11" s="88"/>
      <c r="E11" s="88"/>
      <c r="F11" s="88"/>
      <c r="G11" s="15"/>
      <c r="H11" s="15"/>
    </row>
    <row r="12" spans="1:8" ht="20.25" customHeight="1" x14ac:dyDescent="0.4">
      <c r="A12" s="86"/>
      <c r="B12" s="83"/>
      <c r="C12" s="83"/>
      <c r="D12" s="83"/>
      <c r="E12" s="83"/>
      <c r="F12" s="83"/>
      <c r="G12" s="15"/>
      <c r="H12" s="16" t="s">
        <v>112</v>
      </c>
    </row>
    <row r="13" spans="1:8" ht="83.25" x14ac:dyDescent="0.2">
      <c r="A13" s="17" t="s">
        <v>44</v>
      </c>
      <c r="B13" s="17" t="s">
        <v>41</v>
      </c>
      <c r="C13" s="17" t="s">
        <v>42</v>
      </c>
      <c r="D13" s="17" t="s">
        <v>10</v>
      </c>
      <c r="E13" s="17" t="s">
        <v>43</v>
      </c>
      <c r="F13" s="18" t="s">
        <v>312</v>
      </c>
      <c r="G13" s="19" t="s">
        <v>313</v>
      </c>
      <c r="H13" s="19" t="s">
        <v>314</v>
      </c>
    </row>
    <row r="14" spans="1:8" ht="27.75" x14ac:dyDescent="0.35">
      <c r="A14" s="37" t="s">
        <v>9</v>
      </c>
      <c r="B14" s="20" t="s">
        <v>0</v>
      </c>
      <c r="C14" s="20" t="s">
        <v>1</v>
      </c>
      <c r="D14" s="20" t="s">
        <v>2</v>
      </c>
      <c r="E14" s="20" t="s">
        <v>8</v>
      </c>
      <c r="F14" s="21" t="s">
        <v>3</v>
      </c>
      <c r="G14" s="22">
        <v>7</v>
      </c>
      <c r="H14" s="22">
        <v>8</v>
      </c>
    </row>
    <row r="15" spans="1:8" ht="32.25" customHeight="1" x14ac:dyDescent="0.2">
      <c r="A15" s="23" t="s">
        <v>182</v>
      </c>
      <c r="B15" s="24" t="s">
        <v>12</v>
      </c>
      <c r="C15" s="24"/>
      <c r="D15" s="25" t="s">
        <v>11</v>
      </c>
      <c r="E15" s="25" t="s">
        <v>11</v>
      </c>
      <c r="F15" s="26">
        <f>F16+F27+F47+F52+F66+F70</f>
        <v>119122.80000000002</v>
      </c>
      <c r="G15" s="27">
        <f>G16+G27+G47+G52+G66+G70</f>
        <v>105384</v>
      </c>
      <c r="H15" s="28">
        <f>H16+H27+H47+H52+H66+H70</f>
        <v>479.04504944867597</v>
      </c>
    </row>
    <row r="16" spans="1:8" s="1" customFormat="1" ht="60" customHeight="1" x14ac:dyDescent="0.2">
      <c r="A16" s="29" t="s">
        <v>14</v>
      </c>
      <c r="B16" s="17" t="s">
        <v>12</v>
      </c>
      <c r="C16" s="17" t="s">
        <v>13</v>
      </c>
      <c r="D16" s="30" t="s">
        <v>11</v>
      </c>
      <c r="E16" s="30" t="s">
        <v>11</v>
      </c>
      <c r="F16" s="18">
        <f>F19+F22+F23+F24+F25</f>
        <v>3601.6999999999994</v>
      </c>
      <c r="G16" s="18">
        <f>G19+G22+G23+G24+G25</f>
        <v>3600.3999999999996</v>
      </c>
      <c r="H16" s="31">
        <f>G16/F16*100</f>
        <v>99.963905933309277</v>
      </c>
    </row>
    <row r="17" spans="1:10" s="1" customFormat="1" ht="57.75" customHeight="1" x14ac:dyDescent="0.2">
      <c r="A17" s="29" t="s">
        <v>86</v>
      </c>
      <c r="B17" s="17" t="s">
        <v>12</v>
      </c>
      <c r="C17" s="17" t="s">
        <v>13</v>
      </c>
      <c r="D17" s="30" t="s">
        <v>87</v>
      </c>
      <c r="E17" s="30"/>
      <c r="F17" s="18">
        <f>F18</f>
        <v>1965.6</v>
      </c>
      <c r="G17" s="32">
        <f>G18</f>
        <v>1965.6</v>
      </c>
      <c r="H17" s="31">
        <f t="shared" ref="H17:H81" si="0">G17/F17*100</f>
        <v>100</v>
      </c>
    </row>
    <row r="18" spans="1:10" ht="39.75" customHeight="1" x14ac:dyDescent="0.2">
      <c r="A18" s="33" t="s">
        <v>46</v>
      </c>
      <c r="B18" s="17" t="s">
        <v>12</v>
      </c>
      <c r="C18" s="17" t="s">
        <v>13</v>
      </c>
      <c r="D18" s="17" t="s">
        <v>203</v>
      </c>
      <c r="E18" s="30" t="s">
        <v>11</v>
      </c>
      <c r="F18" s="18">
        <f>F19</f>
        <v>1965.6</v>
      </c>
      <c r="G18" s="19">
        <f t="shared" ref="G18" si="1">G19</f>
        <v>1965.6</v>
      </c>
      <c r="H18" s="31">
        <f t="shared" si="0"/>
        <v>100</v>
      </c>
    </row>
    <row r="19" spans="1:10" ht="92.25" customHeight="1" x14ac:dyDescent="0.2">
      <c r="A19" s="36" t="s">
        <v>148</v>
      </c>
      <c r="B19" s="34" t="s">
        <v>12</v>
      </c>
      <c r="C19" s="17" t="s">
        <v>13</v>
      </c>
      <c r="D19" s="17" t="s">
        <v>203</v>
      </c>
      <c r="E19" s="30" t="s">
        <v>115</v>
      </c>
      <c r="F19" s="18">
        <v>1965.6</v>
      </c>
      <c r="G19" s="19">
        <v>1965.6</v>
      </c>
      <c r="H19" s="31">
        <f t="shared" si="0"/>
        <v>100</v>
      </c>
    </row>
    <row r="20" spans="1:10" ht="48.75" customHeight="1" x14ac:dyDescent="0.2">
      <c r="A20" s="29" t="s">
        <v>88</v>
      </c>
      <c r="B20" s="17" t="s">
        <v>12</v>
      </c>
      <c r="C20" s="17" t="s">
        <v>13</v>
      </c>
      <c r="D20" s="17" t="s">
        <v>89</v>
      </c>
      <c r="E20" s="30"/>
      <c r="F20" s="18">
        <f t="shared" ref="F20:G20" si="2">F21</f>
        <v>1593.1</v>
      </c>
      <c r="G20" s="19">
        <f t="shared" si="2"/>
        <v>1593.1000000000001</v>
      </c>
      <c r="H20" s="31">
        <f t="shared" si="0"/>
        <v>100.00000000000003</v>
      </c>
    </row>
    <row r="21" spans="1:10" ht="48.75" customHeight="1" x14ac:dyDescent="0.2">
      <c r="A21" s="29" t="s">
        <v>46</v>
      </c>
      <c r="B21" s="17" t="s">
        <v>12</v>
      </c>
      <c r="C21" s="17" t="s">
        <v>13</v>
      </c>
      <c r="D21" s="17" t="s">
        <v>204</v>
      </c>
      <c r="E21" s="30"/>
      <c r="F21" s="18">
        <v>1593.1</v>
      </c>
      <c r="G21" s="19">
        <f t="shared" ref="G21" si="3">G22+G23+G24</f>
        <v>1593.1000000000001</v>
      </c>
      <c r="H21" s="31">
        <f t="shared" si="0"/>
        <v>100.00000000000003</v>
      </c>
    </row>
    <row r="22" spans="1:10" ht="99.75" customHeight="1" x14ac:dyDescent="0.2">
      <c r="A22" s="41" t="s">
        <v>114</v>
      </c>
      <c r="B22" s="17" t="s">
        <v>12</v>
      </c>
      <c r="C22" s="17" t="s">
        <v>13</v>
      </c>
      <c r="D22" s="17" t="s">
        <v>204</v>
      </c>
      <c r="E22" s="30" t="s">
        <v>115</v>
      </c>
      <c r="F22" s="18">
        <v>1487.3</v>
      </c>
      <c r="G22" s="19">
        <v>1487.3</v>
      </c>
      <c r="H22" s="31">
        <f t="shared" si="0"/>
        <v>100</v>
      </c>
    </row>
    <row r="23" spans="1:10" ht="27.75" x14ac:dyDescent="0.2">
      <c r="A23" s="35" t="s">
        <v>119</v>
      </c>
      <c r="B23" s="17" t="s">
        <v>12</v>
      </c>
      <c r="C23" s="17" t="s">
        <v>13</v>
      </c>
      <c r="D23" s="17" t="s">
        <v>205</v>
      </c>
      <c r="E23" s="30" t="s">
        <v>113</v>
      </c>
      <c r="F23" s="18">
        <v>104.9</v>
      </c>
      <c r="G23" s="19">
        <v>104.9</v>
      </c>
      <c r="H23" s="31">
        <f t="shared" si="0"/>
        <v>100</v>
      </c>
    </row>
    <row r="24" spans="1:10" ht="38.25" customHeight="1" x14ac:dyDescent="0.2">
      <c r="A24" s="35" t="s">
        <v>117</v>
      </c>
      <c r="B24" s="17" t="s">
        <v>12</v>
      </c>
      <c r="C24" s="17" t="s">
        <v>13</v>
      </c>
      <c r="D24" s="17" t="s">
        <v>205</v>
      </c>
      <c r="E24" s="30" t="s">
        <v>116</v>
      </c>
      <c r="F24" s="18">
        <v>2.2000000000000002</v>
      </c>
      <c r="G24" s="19">
        <v>0.9</v>
      </c>
      <c r="H24" s="31">
        <f t="shared" si="0"/>
        <v>40.909090909090907</v>
      </c>
    </row>
    <row r="25" spans="1:10" ht="65.25" customHeight="1" x14ac:dyDescent="0.2">
      <c r="A25" s="35" t="s">
        <v>286</v>
      </c>
      <c r="B25" s="17" t="s">
        <v>12</v>
      </c>
      <c r="C25" s="17" t="s">
        <v>13</v>
      </c>
      <c r="D25" s="17" t="s">
        <v>287</v>
      </c>
      <c r="E25" s="30"/>
      <c r="F25" s="18">
        <v>41.7</v>
      </c>
      <c r="G25" s="19">
        <v>41.7</v>
      </c>
      <c r="H25" s="31">
        <f t="shared" si="0"/>
        <v>100</v>
      </c>
    </row>
    <row r="26" spans="1:10" ht="96" customHeight="1" x14ac:dyDescent="0.2">
      <c r="A26" s="35" t="s">
        <v>114</v>
      </c>
      <c r="B26" s="17" t="s">
        <v>12</v>
      </c>
      <c r="C26" s="17" t="s">
        <v>13</v>
      </c>
      <c r="D26" s="17" t="s">
        <v>287</v>
      </c>
      <c r="E26" s="30" t="s">
        <v>115</v>
      </c>
      <c r="F26" s="18">
        <v>41.7</v>
      </c>
      <c r="G26" s="19">
        <v>41.7</v>
      </c>
      <c r="H26" s="31">
        <f t="shared" si="0"/>
        <v>100</v>
      </c>
    </row>
    <row r="27" spans="1:10" ht="71.25" customHeight="1" x14ac:dyDescent="0.2">
      <c r="A27" s="29" t="s">
        <v>16</v>
      </c>
      <c r="B27" s="17" t="s">
        <v>12</v>
      </c>
      <c r="C27" s="17" t="s">
        <v>15</v>
      </c>
      <c r="D27" s="30" t="s">
        <v>11</v>
      </c>
      <c r="E27" s="30" t="s">
        <v>11</v>
      </c>
      <c r="F27" s="18">
        <f>F28+F30+F35+F45</f>
        <v>80406.300000000017</v>
      </c>
      <c r="G27" s="18">
        <f>G28+G30+G35+G45</f>
        <v>70440.400000000009</v>
      </c>
      <c r="H27" s="31">
        <f t="shared" si="0"/>
        <v>87.605573195135207</v>
      </c>
      <c r="J27" s="10"/>
    </row>
    <row r="28" spans="1:10" ht="74.25" customHeight="1" x14ac:dyDescent="0.2">
      <c r="A28" s="29" t="s">
        <v>278</v>
      </c>
      <c r="B28" s="17" t="s">
        <v>12</v>
      </c>
      <c r="C28" s="17" t="s">
        <v>15</v>
      </c>
      <c r="D28" s="30" t="s">
        <v>258</v>
      </c>
      <c r="E28" s="30"/>
      <c r="F28" s="18">
        <v>7947.4</v>
      </c>
      <c r="G28" s="19">
        <f>G29</f>
        <v>7444.7</v>
      </c>
      <c r="H28" s="31">
        <f t="shared" si="0"/>
        <v>93.674660895387177</v>
      </c>
      <c r="I28" s="10"/>
      <c r="J28" s="10"/>
    </row>
    <row r="29" spans="1:10" ht="43.5" customHeight="1" x14ac:dyDescent="0.2">
      <c r="A29" s="29" t="s">
        <v>119</v>
      </c>
      <c r="B29" s="17" t="s">
        <v>12</v>
      </c>
      <c r="C29" s="17" t="s">
        <v>15</v>
      </c>
      <c r="D29" s="30" t="s">
        <v>258</v>
      </c>
      <c r="E29" s="30" t="s">
        <v>113</v>
      </c>
      <c r="F29" s="18">
        <v>7947.4</v>
      </c>
      <c r="G29" s="19">
        <v>7444.7</v>
      </c>
      <c r="H29" s="31">
        <f t="shared" si="0"/>
        <v>93.674660895387177</v>
      </c>
    </row>
    <row r="30" spans="1:10" ht="36.75" customHeight="1" x14ac:dyDescent="0.2">
      <c r="A30" s="36" t="s">
        <v>153</v>
      </c>
      <c r="B30" s="37" t="s">
        <v>12</v>
      </c>
      <c r="C30" s="37" t="s">
        <v>15</v>
      </c>
      <c r="D30" s="38" t="s">
        <v>90</v>
      </c>
      <c r="E30" s="38"/>
      <c r="F30" s="39">
        <f>F31+F34</f>
        <v>9679.5</v>
      </c>
      <c r="G30" s="39">
        <f>G31+G34</f>
        <v>9046.5</v>
      </c>
      <c r="H30" s="31">
        <f t="shared" si="0"/>
        <v>93.460406012707267</v>
      </c>
      <c r="I30" s="10"/>
      <c r="J30" s="10"/>
    </row>
    <row r="31" spans="1:10" ht="41.25" customHeight="1" x14ac:dyDescent="0.2">
      <c r="A31" s="33" t="s">
        <v>46</v>
      </c>
      <c r="B31" s="17" t="s">
        <v>12</v>
      </c>
      <c r="C31" s="17" t="s">
        <v>15</v>
      </c>
      <c r="D31" s="17" t="s">
        <v>207</v>
      </c>
      <c r="E31" s="30" t="s">
        <v>11</v>
      </c>
      <c r="F31" s="18">
        <f t="shared" ref="F31:G31" si="4">F32</f>
        <v>8449.9</v>
      </c>
      <c r="G31" s="19">
        <f t="shared" si="4"/>
        <v>7816.9</v>
      </c>
      <c r="H31" s="31">
        <f t="shared" si="0"/>
        <v>92.508787086237703</v>
      </c>
    </row>
    <row r="32" spans="1:10" ht="37.5" customHeight="1" x14ac:dyDescent="0.2">
      <c r="A32" s="36" t="s">
        <v>146</v>
      </c>
      <c r="B32" s="34" t="s">
        <v>12</v>
      </c>
      <c r="C32" s="17" t="s">
        <v>15</v>
      </c>
      <c r="D32" s="17" t="s">
        <v>207</v>
      </c>
      <c r="E32" s="30" t="s">
        <v>115</v>
      </c>
      <c r="F32" s="18">
        <v>8449.9</v>
      </c>
      <c r="G32" s="19">
        <v>7816.9</v>
      </c>
      <c r="H32" s="31">
        <f t="shared" si="0"/>
        <v>92.508787086237703</v>
      </c>
    </row>
    <row r="33" spans="1:8" ht="7.5" hidden="1" customHeight="1" x14ac:dyDescent="0.2">
      <c r="A33" s="40"/>
      <c r="B33" s="34"/>
      <c r="C33" s="17"/>
      <c r="D33" s="17"/>
      <c r="E33" s="30"/>
      <c r="F33" s="18"/>
      <c r="G33" s="19"/>
      <c r="H33" s="31" t="e">
        <f t="shared" si="0"/>
        <v>#DIV/0!</v>
      </c>
    </row>
    <row r="34" spans="1:8" ht="33" customHeight="1" x14ac:dyDescent="0.2">
      <c r="A34" s="79" t="s">
        <v>317</v>
      </c>
      <c r="B34" s="34" t="s">
        <v>12</v>
      </c>
      <c r="C34" s="17" t="s">
        <v>15</v>
      </c>
      <c r="D34" s="17" t="s">
        <v>318</v>
      </c>
      <c r="E34" s="30" t="s">
        <v>115</v>
      </c>
      <c r="F34" s="18">
        <v>1229.5999999999999</v>
      </c>
      <c r="G34" s="19">
        <v>1229.5999999999999</v>
      </c>
      <c r="H34" s="31">
        <f t="shared" si="0"/>
        <v>100</v>
      </c>
    </row>
    <row r="35" spans="1:8" ht="30" customHeight="1" x14ac:dyDescent="0.2">
      <c r="A35" s="35" t="s">
        <v>92</v>
      </c>
      <c r="B35" s="17" t="s">
        <v>12</v>
      </c>
      <c r="C35" s="17" t="s">
        <v>15</v>
      </c>
      <c r="D35" s="17" t="s">
        <v>91</v>
      </c>
      <c r="E35" s="30"/>
      <c r="F35" s="18">
        <f>F36+F38+F39+F41+F42+F43</f>
        <v>62321.100000000013</v>
      </c>
      <c r="G35" s="18">
        <f>G36+G38+G39+G41+G42+G43</f>
        <v>53490.9</v>
      </c>
      <c r="H35" s="31">
        <f t="shared" si="0"/>
        <v>85.831123006493769</v>
      </c>
    </row>
    <row r="36" spans="1:8" ht="54.75" customHeight="1" x14ac:dyDescent="0.2">
      <c r="A36" s="29" t="s">
        <v>46</v>
      </c>
      <c r="B36" s="17" t="s">
        <v>12</v>
      </c>
      <c r="C36" s="17" t="s">
        <v>15</v>
      </c>
      <c r="D36" s="17" t="s">
        <v>206</v>
      </c>
      <c r="E36" s="30" t="s">
        <v>11</v>
      </c>
      <c r="F36" s="18">
        <f>F37</f>
        <v>31838.9</v>
      </c>
      <c r="G36" s="19">
        <f t="shared" ref="G36" si="5">G37</f>
        <v>31523.4</v>
      </c>
      <c r="H36" s="31">
        <f t="shared" si="0"/>
        <v>99.009073805941782</v>
      </c>
    </row>
    <row r="37" spans="1:8" ht="111" customHeight="1" x14ac:dyDescent="0.2">
      <c r="A37" s="41" t="s">
        <v>114</v>
      </c>
      <c r="B37" s="17" t="s">
        <v>12</v>
      </c>
      <c r="C37" s="17" t="s">
        <v>15</v>
      </c>
      <c r="D37" s="17" t="s">
        <v>206</v>
      </c>
      <c r="E37" s="30" t="s">
        <v>115</v>
      </c>
      <c r="F37" s="18">
        <v>31838.9</v>
      </c>
      <c r="G37" s="19">
        <v>31523.4</v>
      </c>
      <c r="H37" s="31">
        <f t="shared" si="0"/>
        <v>99.009073805941782</v>
      </c>
    </row>
    <row r="38" spans="1:8" ht="87.75" customHeight="1" x14ac:dyDescent="0.2">
      <c r="A38" s="41" t="s">
        <v>114</v>
      </c>
      <c r="B38" s="17" t="s">
        <v>12</v>
      </c>
      <c r="C38" s="17" t="s">
        <v>15</v>
      </c>
      <c r="D38" s="17" t="s">
        <v>208</v>
      </c>
      <c r="E38" s="30" t="s">
        <v>115</v>
      </c>
      <c r="F38" s="18">
        <v>8887.7000000000007</v>
      </c>
      <c r="G38" s="19">
        <v>8389.7999999999993</v>
      </c>
      <c r="H38" s="31">
        <f t="shared" si="0"/>
        <v>94.397875715876978</v>
      </c>
    </row>
    <row r="39" spans="1:8" ht="44.25" customHeight="1" x14ac:dyDescent="0.2">
      <c r="A39" s="29" t="s">
        <v>119</v>
      </c>
      <c r="B39" s="17" t="s">
        <v>12</v>
      </c>
      <c r="C39" s="17" t="s">
        <v>15</v>
      </c>
      <c r="D39" s="17" t="s">
        <v>208</v>
      </c>
      <c r="E39" s="30" t="s">
        <v>113</v>
      </c>
      <c r="F39" s="18">
        <v>19022.400000000001</v>
      </c>
      <c r="G39" s="19">
        <v>11975.8</v>
      </c>
      <c r="H39" s="31">
        <f t="shared" si="0"/>
        <v>62.956304146690215</v>
      </c>
    </row>
    <row r="40" spans="1:8" ht="79.5" customHeight="1" x14ac:dyDescent="0.2">
      <c r="A40" s="29" t="s">
        <v>228</v>
      </c>
      <c r="B40" s="17" t="s">
        <v>12</v>
      </c>
      <c r="C40" s="17" t="s">
        <v>15</v>
      </c>
      <c r="D40" s="17" t="s">
        <v>229</v>
      </c>
      <c r="E40" s="30"/>
      <c r="F40" s="18">
        <f>F41</f>
        <v>1684.8</v>
      </c>
      <c r="G40" s="19">
        <f t="shared" ref="G40" si="6">G41</f>
        <v>1111.5999999999999</v>
      </c>
      <c r="H40" s="31">
        <f t="shared" si="0"/>
        <v>65.978157644824307</v>
      </c>
    </row>
    <row r="41" spans="1:8" ht="43.5" customHeight="1" x14ac:dyDescent="0.2">
      <c r="A41" s="29" t="s">
        <v>119</v>
      </c>
      <c r="B41" s="17" t="s">
        <v>12</v>
      </c>
      <c r="C41" s="17" t="s">
        <v>15</v>
      </c>
      <c r="D41" s="17" t="s">
        <v>209</v>
      </c>
      <c r="E41" s="30" t="s">
        <v>113</v>
      </c>
      <c r="F41" s="18">
        <v>1684.8</v>
      </c>
      <c r="G41" s="19">
        <v>1111.5999999999999</v>
      </c>
      <c r="H41" s="31">
        <f t="shared" si="0"/>
        <v>65.978157644824307</v>
      </c>
    </row>
    <row r="42" spans="1:8" ht="27.75" x14ac:dyDescent="0.2">
      <c r="A42" s="33" t="s">
        <v>117</v>
      </c>
      <c r="B42" s="17" t="s">
        <v>12</v>
      </c>
      <c r="C42" s="17" t="s">
        <v>15</v>
      </c>
      <c r="D42" s="17" t="s">
        <v>208</v>
      </c>
      <c r="E42" s="30" t="s">
        <v>116</v>
      </c>
      <c r="F42" s="18">
        <v>583</v>
      </c>
      <c r="G42" s="19">
        <v>186</v>
      </c>
      <c r="H42" s="31">
        <f t="shared" si="0"/>
        <v>31.903945111492284</v>
      </c>
    </row>
    <row r="43" spans="1:8" ht="66.75" customHeight="1" x14ac:dyDescent="0.2">
      <c r="A43" s="33" t="s">
        <v>299</v>
      </c>
      <c r="B43" s="34" t="s">
        <v>12</v>
      </c>
      <c r="C43" s="17" t="s">
        <v>15</v>
      </c>
      <c r="D43" s="17" t="s">
        <v>300</v>
      </c>
      <c r="E43" s="30"/>
      <c r="F43" s="18">
        <f>F44</f>
        <v>304.3</v>
      </c>
      <c r="G43" s="18">
        <f>G44</f>
        <v>304.3</v>
      </c>
      <c r="H43" s="31">
        <f t="shared" si="0"/>
        <v>100</v>
      </c>
    </row>
    <row r="44" spans="1:8" ht="91.5" customHeight="1" x14ac:dyDescent="0.2">
      <c r="A44" s="33" t="s">
        <v>114</v>
      </c>
      <c r="B44" s="34" t="s">
        <v>12</v>
      </c>
      <c r="C44" s="17" t="s">
        <v>15</v>
      </c>
      <c r="D44" s="17" t="s">
        <v>300</v>
      </c>
      <c r="E44" s="30" t="s">
        <v>115</v>
      </c>
      <c r="F44" s="18">
        <v>304.3</v>
      </c>
      <c r="G44" s="18">
        <v>304.3</v>
      </c>
      <c r="H44" s="31">
        <f t="shared" si="0"/>
        <v>100</v>
      </c>
    </row>
    <row r="45" spans="1:8" ht="69.75" customHeight="1" x14ac:dyDescent="0.2">
      <c r="A45" s="33" t="s">
        <v>286</v>
      </c>
      <c r="B45" s="34" t="s">
        <v>12</v>
      </c>
      <c r="C45" s="17" t="s">
        <v>15</v>
      </c>
      <c r="D45" s="17" t="s">
        <v>287</v>
      </c>
      <c r="E45" s="30"/>
      <c r="F45" s="18">
        <v>458.3</v>
      </c>
      <c r="G45" s="18">
        <v>458.3</v>
      </c>
      <c r="H45" s="31">
        <f t="shared" si="0"/>
        <v>100</v>
      </c>
    </row>
    <row r="46" spans="1:8" ht="93.75" customHeight="1" x14ac:dyDescent="0.2">
      <c r="A46" s="33" t="s">
        <v>114</v>
      </c>
      <c r="B46" s="34" t="s">
        <v>12</v>
      </c>
      <c r="C46" s="17" t="s">
        <v>15</v>
      </c>
      <c r="D46" s="17" t="s">
        <v>287</v>
      </c>
      <c r="E46" s="30" t="s">
        <v>115</v>
      </c>
      <c r="F46" s="18">
        <v>458.36</v>
      </c>
      <c r="G46" s="18">
        <v>458.36</v>
      </c>
      <c r="H46" s="31">
        <f t="shared" si="0"/>
        <v>100</v>
      </c>
    </row>
    <row r="47" spans="1:8" ht="27.75" hidden="1" x14ac:dyDescent="0.2">
      <c r="A47" s="41" t="s">
        <v>295</v>
      </c>
      <c r="B47" s="34" t="s">
        <v>12</v>
      </c>
      <c r="C47" s="17" t="s">
        <v>22</v>
      </c>
      <c r="D47" s="17"/>
      <c r="E47" s="30"/>
      <c r="F47" s="19">
        <f t="shared" ref="F47:G50" si="7">F48</f>
        <v>2.9</v>
      </c>
      <c r="G47" s="19">
        <f t="shared" si="7"/>
        <v>2.9</v>
      </c>
      <c r="H47" s="31">
        <f t="shared" si="0"/>
        <v>100</v>
      </c>
    </row>
    <row r="48" spans="1:8" ht="27.75" x14ac:dyDescent="0.2">
      <c r="A48" s="41" t="s">
        <v>131</v>
      </c>
      <c r="B48" s="34" t="s">
        <v>12</v>
      </c>
      <c r="C48" s="17" t="s">
        <v>22</v>
      </c>
      <c r="D48" s="17" t="s">
        <v>132</v>
      </c>
      <c r="E48" s="30"/>
      <c r="F48" s="18">
        <f t="shared" si="7"/>
        <v>2.9</v>
      </c>
      <c r="G48" s="19">
        <f t="shared" si="7"/>
        <v>2.9</v>
      </c>
      <c r="H48" s="31">
        <f t="shared" si="0"/>
        <v>100</v>
      </c>
    </row>
    <row r="49" spans="1:10" ht="27.75" x14ac:dyDescent="0.2">
      <c r="A49" s="41" t="s">
        <v>135</v>
      </c>
      <c r="B49" s="34" t="s">
        <v>12</v>
      </c>
      <c r="C49" s="17" t="s">
        <v>22</v>
      </c>
      <c r="D49" s="17" t="s">
        <v>132</v>
      </c>
      <c r="E49" s="30"/>
      <c r="F49" s="18">
        <f t="shared" si="7"/>
        <v>2.9</v>
      </c>
      <c r="G49" s="19">
        <f t="shared" si="7"/>
        <v>2.9</v>
      </c>
      <c r="H49" s="31">
        <f t="shared" si="0"/>
        <v>100</v>
      </c>
    </row>
    <row r="50" spans="1:10" ht="90" customHeight="1" x14ac:dyDescent="0.2">
      <c r="A50" s="41" t="s">
        <v>136</v>
      </c>
      <c r="B50" s="34" t="s">
        <v>12</v>
      </c>
      <c r="C50" s="17" t="s">
        <v>22</v>
      </c>
      <c r="D50" s="17" t="s">
        <v>133</v>
      </c>
      <c r="E50" s="30"/>
      <c r="F50" s="18">
        <f>F51</f>
        <v>2.9</v>
      </c>
      <c r="G50" s="42">
        <f t="shared" si="7"/>
        <v>2.9</v>
      </c>
      <c r="H50" s="31">
        <f t="shared" si="0"/>
        <v>100</v>
      </c>
    </row>
    <row r="51" spans="1:10" ht="27.75" x14ac:dyDescent="0.2">
      <c r="A51" s="80" t="s">
        <v>137</v>
      </c>
      <c r="B51" s="34" t="s">
        <v>12</v>
      </c>
      <c r="C51" s="17" t="s">
        <v>22</v>
      </c>
      <c r="D51" s="17" t="s">
        <v>133</v>
      </c>
      <c r="E51" s="30" t="s">
        <v>138</v>
      </c>
      <c r="F51" s="18">
        <v>2.9</v>
      </c>
      <c r="G51" s="42">
        <v>2.9</v>
      </c>
      <c r="H51" s="31">
        <f t="shared" si="0"/>
        <v>100</v>
      </c>
    </row>
    <row r="52" spans="1:10" ht="56.25" customHeight="1" x14ac:dyDescent="0.2">
      <c r="A52" s="35" t="s">
        <v>18</v>
      </c>
      <c r="B52" s="17" t="s">
        <v>12</v>
      </c>
      <c r="C52" s="17" t="s">
        <v>17</v>
      </c>
      <c r="D52" s="30" t="s">
        <v>11</v>
      </c>
      <c r="E52" s="30" t="s">
        <v>11</v>
      </c>
      <c r="F52" s="18">
        <f>F53+F59+F64</f>
        <v>14932.400000000001</v>
      </c>
      <c r="G52" s="18">
        <f>G53+G59+G64</f>
        <v>14783.400000000001</v>
      </c>
      <c r="H52" s="31">
        <f t="shared" si="0"/>
        <v>99.0021697784683</v>
      </c>
      <c r="I52" s="10"/>
    </row>
    <row r="53" spans="1:10" ht="87" customHeight="1" x14ac:dyDescent="0.2">
      <c r="A53" s="29" t="s">
        <v>101</v>
      </c>
      <c r="B53" s="17" t="s">
        <v>12</v>
      </c>
      <c r="C53" s="17" t="s">
        <v>17</v>
      </c>
      <c r="D53" s="30" t="s">
        <v>262</v>
      </c>
      <c r="E53" s="30"/>
      <c r="F53" s="18">
        <f>F55+F56+F57+F58</f>
        <v>10664.9</v>
      </c>
      <c r="G53" s="19">
        <f t="shared" ref="G53" si="8">G55+G56+G57+G58</f>
        <v>10515.9</v>
      </c>
      <c r="H53" s="31">
        <f t="shared" si="0"/>
        <v>98.602893604253211</v>
      </c>
      <c r="I53" s="10"/>
      <c r="J53" s="10"/>
    </row>
    <row r="54" spans="1:10" ht="46.5" customHeight="1" x14ac:dyDescent="0.2">
      <c r="A54" s="29" t="s">
        <v>46</v>
      </c>
      <c r="B54" s="17" t="s">
        <v>12</v>
      </c>
      <c r="C54" s="17" t="s">
        <v>17</v>
      </c>
      <c r="D54" s="30" t="s">
        <v>263</v>
      </c>
      <c r="E54" s="30"/>
      <c r="F54" s="18">
        <f>F55</f>
        <v>8803.5</v>
      </c>
      <c r="G54" s="19">
        <f t="shared" ref="G54" si="9">G55</f>
        <v>8654.5</v>
      </c>
      <c r="H54" s="31">
        <f t="shared" si="0"/>
        <v>98.307491338672122</v>
      </c>
    </row>
    <row r="55" spans="1:10" ht="87.75" customHeight="1" x14ac:dyDescent="0.2">
      <c r="A55" s="41" t="s">
        <v>114</v>
      </c>
      <c r="B55" s="17" t="s">
        <v>12</v>
      </c>
      <c r="C55" s="17" t="s">
        <v>17</v>
      </c>
      <c r="D55" s="30" t="s">
        <v>263</v>
      </c>
      <c r="E55" s="30" t="s">
        <v>115</v>
      </c>
      <c r="F55" s="18">
        <v>8803.5</v>
      </c>
      <c r="G55" s="19">
        <v>8654.5</v>
      </c>
      <c r="H55" s="31">
        <f t="shared" si="0"/>
        <v>98.307491338672122</v>
      </c>
    </row>
    <row r="56" spans="1:10" ht="89.25" customHeight="1" x14ac:dyDescent="0.2">
      <c r="A56" s="41" t="s">
        <v>114</v>
      </c>
      <c r="B56" s="17" t="s">
        <v>12</v>
      </c>
      <c r="C56" s="17" t="s">
        <v>17</v>
      </c>
      <c r="D56" s="30" t="s">
        <v>264</v>
      </c>
      <c r="E56" s="30" t="s">
        <v>115</v>
      </c>
      <c r="F56" s="18">
        <v>333.3</v>
      </c>
      <c r="G56" s="19">
        <v>333.3</v>
      </c>
      <c r="H56" s="31">
        <f t="shared" si="0"/>
        <v>100</v>
      </c>
    </row>
    <row r="57" spans="1:10" ht="45" customHeight="1" x14ac:dyDescent="0.2">
      <c r="A57" s="29" t="s">
        <v>119</v>
      </c>
      <c r="B57" s="17" t="s">
        <v>12</v>
      </c>
      <c r="C57" s="17" t="s">
        <v>17</v>
      </c>
      <c r="D57" s="30" t="s">
        <v>264</v>
      </c>
      <c r="E57" s="30" t="s">
        <v>113</v>
      </c>
      <c r="F57" s="18">
        <v>1528.1</v>
      </c>
      <c r="G57" s="19">
        <v>1528.1</v>
      </c>
      <c r="H57" s="31">
        <f t="shared" si="0"/>
        <v>100</v>
      </c>
    </row>
    <row r="58" spans="1:10" ht="31.5" hidden="1" customHeight="1" x14ac:dyDescent="0.2">
      <c r="A58" s="33"/>
      <c r="B58" s="17"/>
      <c r="C58" s="17"/>
      <c r="D58" s="30"/>
      <c r="E58" s="30"/>
      <c r="F58" s="18"/>
      <c r="G58" s="19"/>
      <c r="H58" s="31" t="e">
        <f t="shared" si="0"/>
        <v>#DIV/0!</v>
      </c>
    </row>
    <row r="59" spans="1:10" ht="123" customHeight="1" x14ac:dyDescent="0.2">
      <c r="A59" s="36" t="s">
        <v>152</v>
      </c>
      <c r="B59" s="34" t="s">
        <v>12</v>
      </c>
      <c r="C59" s="17" t="s">
        <v>17</v>
      </c>
      <c r="D59" s="17" t="s">
        <v>94</v>
      </c>
      <c r="E59" s="30"/>
      <c r="F59" s="18">
        <f>F60+F62+F63</f>
        <v>4156.3</v>
      </c>
      <c r="G59" s="18">
        <f>G60+G62+G63</f>
        <v>4156.3</v>
      </c>
      <c r="H59" s="31">
        <f t="shared" si="0"/>
        <v>100</v>
      </c>
    </row>
    <row r="60" spans="1:10" ht="35.25" customHeight="1" x14ac:dyDescent="0.2">
      <c r="A60" s="35" t="s">
        <v>46</v>
      </c>
      <c r="B60" s="17" t="s">
        <v>12</v>
      </c>
      <c r="C60" s="17" t="s">
        <v>17</v>
      </c>
      <c r="D60" s="30" t="s">
        <v>210</v>
      </c>
      <c r="E60" s="30" t="s">
        <v>11</v>
      </c>
      <c r="F60" s="18">
        <v>4141.3</v>
      </c>
      <c r="G60" s="32">
        <v>4141.3</v>
      </c>
      <c r="H60" s="31">
        <f t="shared" si="0"/>
        <v>100</v>
      </c>
    </row>
    <row r="61" spans="1:10" ht="84.75" customHeight="1" x14ac:dyDescent="0.2">
      <c r="A61" s="41" t="s">
        <v>114</v>
      </c>
      <c r="B61" s="17" t="s">
        <v>12</v>
      </c>
      <c r="C61" s="17" t="s">
        <v>17</v>
      </c>
      <c r="D61" s="30" t="s">
        <v>210</v>
      </c>
      <c r="E61" s="30" t="s">
        <v>115</v>
      </c>
      <c r="F61" s="18">
        <v>4141.3</v>
      </c>
      <c r="G61" s="18">
        <v>4141.3</v>
      </c>
      <c r="H61" s="31">
        <f t="shared" si="0"/>
        <v>100</v>
      </c>
    </row>
    <row r="62" spans="1:10" ht="42" customHeight="1" x14ac:dyDescent="0.2">
      <c r="A62" s="29" t="s">
        <v>119</v>
      </c>
      <c r="B62" s="17" t="s">
        <v>12</v>
      </c>
      <c r="C62" s="17" t="s">
        <v>17</v>
      </c>
      <c r="D62" s="30" t="s">
        <v>211</v>
      </c>
      <c r="E62" s="30" t="s">
        <v>113</v>
      </c>
      <c r="F62" s="18">
        <v>5</v>
      </c>
      <c r="G62" s="32">
        <v>5</v>
      </c>
      <c r="H62" s="31">
        <f t="shared" si="0"/>
        <v>100</v>
      </c>
    </row>
    <row r="63" spans="1:10" ht="35.25" customHeight="1" x14ac:dyDescent="0.2">
      <c r="A63" s="29" t="s">
        <v>117</v>
      </c>
      <c r="B63" s="17" t="s">
        <v>12</v>
      </c>
      <c r="C63" s="17" t="s">
        <v>17</v>
      </c>
      <c r="D63" s="30" t="s">
        <v>211</v>
      </c>
      <c r="E63" s="30" t="s">
        <v>116</v>
      </c>
      <c r="F63" s="18">
        <v>10</v>
      </c>
      <c r="G63" s="18">
        <v>10</v>
      </c>
      <c r="H63" s="31">
        <f t="shared" si="0"/>
        <v>100</v>
      </c>
    </row>
    <row r="64" spans="1:10" ht="66.75" customHeight="1" x14ac:dyDescent="0.2">
      <c r="A64" s="29" t="s">
        <v>286</v>
      </c>
      <c r="B64" s="17" t="s">
        <v>12</v>
      </c>
      <c r="C64" s="17" t="s">
        <v>17</v>
      </c>
      <c r="D64" s="30" t="s">
        <v>287</v>
      </c>
      <c r="E64" s="30"/>
      <c r="F64" s="18">
        <v>111.2</v>
      </c>
      <c r="G64" s="19">
        <v>111.2</v>
      </c>
      <c r="H64" s="31">
        <f t="shared" si="0"/>
        <v>100</v>
      </c>
    </row>
    <row r="65" spans="1:10" ht="35.25" customHeight="1" x14ac:dyDescent="0.2">
      <c r="A65" s="29" t="s">
        <v>114</v>
      </c>
      <c r="B65" s="17" t="s">
        <v>12</v>
      </c>
      <c r="C65" s="17" t="s">
        <v>17</v>
      </c>
      <c r="D65" s="30" t="s">
        <v>287</v>
      </c>
      <c r="E65" s="30" t="s">
        <v>115</v>
      </c>
      <c r="F65" s="18">
        <v>111.2</v>
      </c>
      <c r="G65" s="19">
        <v>111.2</v>
      </c>
      <c r="H65" s="31">
        <f t="shared" si="0"/>
        <v>100</v>
      </c>
    </row>
    <row r="66" spans="1:10" ht="27.75" x14ac:dyDescent="0.2">
      <c r="A66" s="29" t="s">
        <v>19</v>
      </c>
      <c r="B66" s="17" t="s">
        <v>12</v>
      </c>
      <c r="C66" s="17" t="s">
        <v>5</v>
      </c>
      <c r="D66" s="30" t="s">
        <v>11</v>
      </c>
      <c r="E66" s="30" t="s">
        <v>11</v>
      </c>
      <c r="F66" s="18">
        <f>F67</f>
        <v>2275</v>
      </c>
      <c r="G66" s="32">
        <f>G68</f>
        <v>0</v>
      </c>
      <c r="H66" s="31">
        <f t="shared" si="0"/>
        <v>0</v>
      </c>
    </row>
    <row r="67" spans="1:10" ht="45" customHeight="1" x14ac:dyDescent="0.2">
      <c r="A67" s="29" t="s">
        <v>95</v>
      </c>
      <c r="B67" s="17" t="s">
        <v>12</v>
      </c>
      <c r="C67" s="17" t="s">
        <v>5</v>
      </c>
      <c r="D67" s="30" t="s">
        <v>93</v>
      </c>
      <c r="E67" s="30"/>
      <c r="F67" s="18">
        <f>F68</f>
        <v>2275</v>
      </c>
      <c r="G67" s="32">
        <v>0</v>
      </c>
      <c r="H67" s="31">
        <f t="shared" si="0"/>
        <v>0</v>
      </c>
    </row>
    <row r="68" spans="1:10" ht="30.75" customHeight="1" x14ac:dyDescent="0.2">
      <c r="A68" s="29" t="s">
        <v>48</v>
      </c>
      <c r="B68" s="17" t="s">
        <v>12</v>
      </c>
      <c r="C68" s="17" t="s">
        <v>5</v>
      </c>
      <c r="D68" s="30" t="s">
        <v>47</v>
      </c>
      <c r="E68" s="30" t="s">
        <v>11</v>
      </c>
      <c r="F68" s="18">
        <v>2275</v>
      </c>
      <c r="G68" s="32">
        <v>0</v>
      </c>
      <c r="H68" s="31">
        <f t="shared" si="0"/>
        <v>0</v>
      </c>
    </row>
    <row r="69" spans="1:10" ht="40.5" customHeight="1" x14ac:dyDescent="0.2">
      <c r="A69" s="29" t="s">
        <v>119</v>
      </c>
      <c r="B69" s="17" t="s">
        <v>12</v>
      </c>
      <c r="C69" s="17" t="s">
        <v>5</v>
      </c>
      <c r="D69" s="30" t="s">
        <v>47</v>
      </c>
      <c r="E69" s="30" t="s">
        <v>113</v>
      </c>
      <c r="F69" s="18">
        <v>2275</v>
      </c>
      <c r="G69" s="32">
        <v>0</v>
      </c>
      <c r="H69" s="31">
        <f t="shared" si="0"/>
        <v>0</v>
      </c>
    </row>
    <row r="70" spans="1:10" ht="38.25" customHeight="1" x14ac:dyDescent="0.2">
      <c r="A70" s="29" t="s">
        <v>20</v>
      </c>
      <c r="B70" s="17" t="s">
        <v>12</v>
      </c>
      <c r="C70" s="17" t="s">
        <v>7</v>
      </c>
      <c r="D70" s="30" t="s">
        <v>11</v>
      </c>
      <c r="E70" s="30" t="s">
        <v>11</v>
      </c>
      <c r="F70" s="18">
        <f>F71+F75+F76+F87+F89+F91+F99</f>
        <v>17904.5</v>
      </c>
      <c r="G70" s="18">
        <f>G71+G75+G76+G87+G89+G91+G99</f>
        <v>16556.900000000001</v>
      </c>
      <c r="H70" s="31">
        <f t="shared" si="0"/>
        <v>92.473400541763255</v>
      </c>
      <c r="I70">
        <v>16556.8</v>
      </c>
      <c r="J70" s="10"/>
    </row>
    <row r="71" spans="1:10" ht="91.5" customHeight="1" x14ac:dyDescent="0.2">
      <c r="A71" s="29" t="s">
        <v>280</v>
      </c>
      <c r="B71" s="17" t="s">
        <v>12</v>
      </c>
      <c r="C71" s="17" t="s">
        <v>7</v>
      </c>
      <c r="D71" s="30" t="s">
        <v>279</v>
      </c>
      <c r="E71" s="30"/>
      <c r="F71" s="18">
        <v>14.9</v>
      </c>
      <c r="G71" s="19">
        <v>0</v>
      </c>
      <c r="H71" s="31">
        <f t="shared" si="0"/>
        <v>0</v>
      </c>
      <c r="I71" s="10">
        <f>I70-G70</f>
        <v>-0.10000000000218279</v>
      </c>
    </row>
    <row r="72" spans="1:10" ht="48" customHeight="1" x14ac:dyDescent="0.2">
      <c r="A72" s="29" t="s">
        <v>119</v>
      </c>
      <c r="B72" s="17" t="s">
        <v>12</v>
      </c>
      <c r="C72" s="17" t="s">
        <v>7</v>
      </c>
      <c r="D72" s="30" t="s">
        <v>279</v>
      </c>
      <c r="E72" s="30" t="s">
        <v>113</v>
      </c>
      <c r="F72" s="18">
        <v>14.9</v>
      </c>
      <c r="G72" s="19">
        <v>0</v>
      </c>
      <c r="H72" s="31">
        <f t="shared" si="0"/>
        <v>0</v>
      </c>
    </row>
    <row r="73" spans="1:10" ht="33.75" customHeight="1" x14ac:dyDescent="0.2">
      <c r="A73" s="29" t="s">
        <v>125</v>
      </c>
      <c r="B73" s="17" t="s">
        <v>12</v>
      </c>
      <c r="C73" s="17" t="s">
        <v>7</v>
      </c>
      <c r="D73" s="17" t="s">
        <v>126</v>
      </c>
      <c r="E73" s="17"/>
      <c r="F73" s="18">
        <f>F74</f>
        <v>100</v>
      </c>
      <c r="G73" s="19">
        <f t="shared" ref="G73" si="10">G74</f>
        <v>100</v>
      </c>
      <c r="H73" s="31">
        <f t="shared" si="0"/>
        <v>100</v>
      </c>
    </row>
    <row r="74" spans="1:10" ht="38.25" customHeight="1" x14ac:dyDescent="0.2">
      <c r="A74" s="29" t="s">
        <v>128</v>
      </c>
      <c r="B74" s="37" t="s">
        <v>12</v>
      </c>
      <c r="C74" s="37" t="s">
        <v>7</v>
      </c>
      <c r="D74" s="37" t="s">
        <v>127</v>
      </c>
      <c r="E74" s="37"/>
      <c r="F74" s="18">
        <v>100</v>
      </c>
      <c r="G74" s="19">
        <v>100</v>
      </c>
      <c r="H74" s="31">
        <f t="shared" si="0"/>
        <v>100</v>
      </c>
    </row>
    <row r="75" spans="1:10" ht="35.25" customHeight="1" x14ac:dyDescent="0.2">
      <c r="A75" s="29" t="s">
        <v>119</v>
      </c>
      <c r="B75" s="37" t="s">
        <v>12</v>
      </c>
      <c r="C75" s="37" t="s">
        <v>7</v>
      </c>
      <c r="D75" s="37" t="s">
        <v>127</v>
      </c>
      <c r="E75" s="37" t="s">
        <v>113</v>
      </c>
      <c r="F75" s="39">
        <v>100</v>
      </c>
      <c r="G75" s="43">
        <v>100</v>
      </c>
      <c r="H75" s="31">
        <f t="shared" si="0"/>
        <v>100</v>
      </c>
    </row>
    <row r="76" spans="1:10" ht="28.5" customHeight="1" x14ac:dyDescent="0.2">
      <c r="A76" s="29" t="s">
        <v>215</v>
      </c>
      <c r="B76" s="17" t="s">
        <v>12</v>
      </c>
      <c r="C76" s="17" t="s">
        <v>7</v>
      </c>
      <c r="D76" s="30" t="s">
        <v>235</v>
      </c>
      <c r="E76" s="30"/>
      <c r="F76" s="18">
        <f>F77+F84</f>
        <v>7755.4000000000005</v>
      </c>
      <c r="G76" s="19">
        <f t="shared" ref="G76" si="11">G77+G84</f>
        <v>7749.9000000000005</v>
      </c>
      <c r="H76" s="31">
        <f t="shared" si="0"/>
        <v>99.929081672125236</v>
      </c>
    </row>
    <row r="77" spans="1:10" ht="41.25" customHeight="1" x14ac:dyDescent="0.2">
      <c r="A77" s="29" t="s">
        <v>236</v>
      </c>
      <c r="B77" s="17" t="s">
        <v>12</v>
      </c>
      <c r="C77" s="17" t="s">
        <v>7</v>
      </c>
      <c r="D77" s="30" t="s">
        <v>234</v>
      </c>
      <c r="E77" s="30"/>
      <c r="F77" s="18">
        <f>F79+F81+F82+F83</f>
        <v>6520.4000000000005</v>
      </c>
      <c r="G77" s="19">
        <f t="shared" ref="G77" si="12">G79+G81+G82+G83</f>
        <v>6514.9000000000005</v>
      </c>
      <c r="H77" s="31">
        <f t="shared" si="0"/>
        <v>99.915649346665845</v>
      </c>
    </row>
    <row r="78" spans="1:10" ht="33" customHeight="1" x14ac:dyDescent="0.2">
      <c r="A78" s="29" t="s">
        <v>237</v>
      </c>
      <c r="B78" s="17" t="s">
        <v>12</v>
      </c>
      <c r="C78" s="17" t="s">
        <v>7</v>
      </c>
      <c r="D78" s="30" t="s">
        <v>214</v>
      </c>
      <c r="E78" s="30"/>
      <c r="F78" s="18">
        <f>F79+F81+F82</f>
        <v>6520.4000000000005</v>
      </c>
      <c r="G78" s="19">
        <f t="shared" ref="G78" si="13">G79+G81+G82</f>
        <v>6514.9000000000005</v>
      </c>
      <c r="H78" s="31">
        <f t="shared" si="0"/>
        <v>99.915649346665845</v>
      </c>
    </row>
    <row r="79" spans="1:10" ht="43.5" customHeight="1" x14ac:dyDescent="0.2">
      <c r="A79" s="29" t="s">
        <v>46</v>
      </c>
      <c r="B79" s="17" t="s">
        <v>12</v>
      </c>
      <c r="C79" s="17" t="s">
        <v>7</v>
      </c>
      <c r="D79" s="30" t="s">
        <v>212</v>
      </c>
      <c r="E79" s="30"/>
      <c r="F79" s="18">
        <f>F80</f>
        <v>5378.8</v>
      </c>
      <c r="G79" s="18">
        <f>G80</f>
        <v>5378.8</v>
      </c>
      <c r="H79" s="31">
        <f t="shared" si="0"/>
        <v>100</v>
      </c>
    </row>
    <row r="80" spans="1:10" ht="95.25" customHeight="1" x14ac:dyDescent="0.2">
      <c r="A80" s="41" t="s">
        <v>114</v>
      </c>
      <c r="B80" s="17" t="s">
        <v>12</v>
      </c>
      <c r="C80" s="17" t="s">
        <v>7</v>
      </c>
      <c r="D80" s="30" t="s">
        <v>212</v>
      </c>
      <c r="E80" s="30" t="s">
        <v>115</v>
      </c>
      <c r="F80" s="18">
        <v>5378.8</v>
      </c>
      <c r="G80" s="18">
        <v>5378.8</v>
      </c>
      <c r="H80" s="31">
        <f t="shared" si="0"/>
        <v>100</v>
      </c>
    </row>
    <row r="81" spans="1:8" ht="87" customHeight="1" x14ac:dyDescent="0.2">
      <c r="A81" s="41" t="s">
        <v>114</v>
      </c>
      <c r="B81" s="17" t="s">
        <v>12</v>
      </c>
      <c r="C81" s="17" t="s">
        <v>7</v>
      </c>
      <c r="D81" s="30" t="s">
        <v>213</v>
      </c>
      <c r="E81" s="30" t="s">
        <v>115</v>
      </c>
      <c r="F81" s="18">
        <v>640.1</v>
      </c>
      <c r="G81" s="18">
        <v>640.1</v>
      </c>
      <c r="H81" s="31">
        <f t="shared" si="0"/>
        <v>100</v>
      </c>
    </row>
    <row r="82" spans="1:8" ht="42.75" customHeight="1" x14ac:dyDescent="0.2">
      <c r="A82" s="29" t="s">
        <v>119</v>
      </c>
      <c r="B82" s="17" t="s">
        <v>12</v>
      </c>
      <c r="C82" s="17" t="s">
        <v>7</v>
      </c>
      <c r="D82" s="30" t="s">
        <v>213</v>
      </c>
      <c r="E82" s="30" t="s">
        <v>113</v>
      </c>
      <c r="F82" s="18">
        <v>501.5</v>
      </c>
      <c r="G82" s="19">
        <v>496</v>
      </c>
      <c r="H82" s="31">
        <f t="shared" ref="H82:H145" si="14">G82/F82*100</f>
        <v>98.903290129611165</v>
      </c>
    </row>
    <row r="83" spans="1:8" ht="28.5" customHeight="1" x14ac:dyDescent="0.2">
      <c r="A83" s="29" t="s">
        <v>117</v>
      </c>
      <c r="B83" s="17" t="s">
        <v>12</v>
      </c>
      <c r="C83" s="17" t="s">
        <v>7</v>
      </c>
      <c r="D83" s="30" t="s">
        <v>213</v>
      </c>
      <c r="E83" s="30" t="s">
        <v>116</v>
      </c>
      <c r="F83" s="18">
        <v>0</v>
      </c>
      <c r="G83" s="32">
        <v>0</v>
      </c>
      <c r="H83" s="31" t="e">
        <f t="shared" si="14"/>
        <v>#DIV/0!</v>
      </c>
    </row>
    <row r="84" spans="1:8" ht="30" customHeight="1" x14ac:dyDescent="0.2">
      <c r="A84" s="29" t="s">
        <v>230</v>
      </c>
      <c r="B84" s="17" t="s">
        <v>12</v>
      </c>
      <c r="C84" s="17" t="s">
        <v>7</v>
      </c>
      <c r="D84" s="30" t="s">
        <v>232</v>
      </c>
      <c r="E84" s="30"/>
      <c r="F84" s="18">
        <f>F85</f>
        <v>1235</v>
      </c>
      <c r="G84" s="19">
        <f t="shared" ref="G84" si="15">G85</f>
        <v>1235</v>
      </c>
      <c r="H84" s="31">
        <f t="shared" si="14"/>
        <v>100</v>
      </c>
    </row>
    <row r="85" spans="1:8" ht="67.5" customHeight="1" x14ac:dyDescent="0.2">
      <c r="A85" s="29" t="s">
        <v>231</v>
      </c>
      <c r="B85" s="17" t="s">
        <v>12</v>
      </c>
      <c r="C85" s="17" t="s">
        <v>7</v>
      </c>
      <c r="D85" s="30" t="s">
        <v>233</v>
      </c>
      <c r="E85" s="30"/>
      <c r="F85" s="18">
        <f>F86</f>
        <v>1235</v>
      </c>
      <c r="G85" s="19">
        <f t="shared" ref="G85" si="16">G86</f>
        <v>1235</v>
      </c>
      <c r="H85" s="31">
        <f t="shared" si="14"/>
        <v>100</v>
      </c>
    </row>
    <row r="86" spans="1:8" ht="43.5" customHeight="1" x14ac:dyDescent="0.2">
      <c r="A86" s="29" t="s">
        <v>119</v>
      </c>
      <c r="B86" s="17" t="s">
        <v>12</v>
      </c>
      <c r="C86" s="17" t="s">
        <v>7</v>
      </c>
      <c r="D86" s="30" t="s">
        <v>232</v>
      </c>
      <c r="E86" s="30" t="s">
        <v>113</v>
      </c>
      <c r="F86" s="18">
        <v>1235</v>
      </c>
      <c r="G86" s="18">
        <v>1235</v>
      </c>
      <c r="H86" s="31">
        <f t="shared" si="14"/>
        <v>100</v>
      </c>
    </row>
    <row r="87" spans="1:8" ht="36.75" customHeight="1" x14ac:dyDescent="0.2">
      <c r="A87" s="41" t="s">
        <v>201</v>
      </c>
      <c r="B87" s="44" t="s">
        <v>12</v>
      </c>
      <c r="C87" s="44" t="s">
        <v>7</v>
      </c>
      <c r="D87" s="44" t="s">
        <v>202</v>
      </c>
      <c r="E87" s="44"/>
      <c r="F87" s="18">
        <v>300</v>
      </c>
      <c r="G87" s="19">
        <v>300</v>
      </c>
      <c r="H87" s="31">
        <f t="shared" si="14"/>
        <v>100</v>
      </c>
    </row>
    <row r="88" spans="1:8" ht="40.5" customHeight="1" x14ac:dyDescent="0.2">
      <c r="A88" s="41" t="s">
        <v>63</v>
      </c>
      <c r="B88" s="44" t="s">
        <v>12</v>
      </c>
      <c r="C88" s="44" t="s">
        <v>7</v>
      </c>
      <c r="D88" s="44" t="s">
        <v>202</v>
      </c>
      <c r="E88" s="44" t="s">
        <v>113</v>
      </c>
      <c r="F88" s="18">
        <v>300</v>
      </c>
      <c r="G88" s="19">
        <v>300</v>
      </c>
      <c r="H88" s="31">
        <f t="shared" si="14"/>
        <v>100</v>
      </c>
    </row>
    <row r="89" spans="1:8" ht="35.25" customHeight="1" x14ac:dyDescent="0.2">
      <c r="A89" s="29" t="s">
        <v>50</v>
      </c>
      <c r="B89" s="17" t="s">
        <v>12</v>
      </c>
      <c r="C89" s="17" t="s">
        <v>7</v>
      </c>
      <c r="D89" s="30" t="s">
        <v>49</v>
      </c>
      <c r="E89" s="30"/>
      <c r="F89" s="18">
        <f>F90</f>
        <v>392.5</v>
      </c>
      <c r="G89" s="32">
        <f>G90</f>
        <v>392.5</v>
      </c>
      <c r="H89" s="31">
        <f t="shared" si="14"/>
        <v>100</v>
      </c>
    </row>
    <row r="90" spans="1:8" ht="27" customHeight="1" x14ac:dyDescent="0.2">
      <c r="A90" s="29" t="s">
        <v>117</v>
      </c>
      <c r="B90" s="17" t="s">
        <v>12</v>
      </c>
      <c r="C90" s="17" t="s">
        <v>7</v>
      </c>
      <c r="D90" s="30" t="s">
        <v>49</v>
      </c>
      <c r="E90" s="30" t="s">
        <v>116</v>
      </c>
      <c r="F90" s="18">
        <v>392.5</v>
      </c>
      <c r="G90" s="18">
        <v>392.5</v>
      </c>
      <c r="H90" s="31">
        <f t="shared" si="14"/>
        <v>100</v>
      </c>
    </row>
    <row r="91" spans="1:8" ht="35.25" customHeight="1" x14ac:dyDescent="0.2">
      <c r="A91" s="29" t="s">
        <v>162</v>
      </c>
      <c r="B91" s="17" t="s">
        <v>12</v>
      </c>
      <c r="C91" s="17" t="s">
        <v>7</v>
      </c>
      <c r="D91" s="17" t="s">
        <v>132</v>
      </c>
      <c r="E91" s="17"/>
      <c r="F91" s="18">
        <f>F92+F95+F97+F101</f>
        <v>9230.6</v>
      </c>
      <c r="G91" s="19">
        <f t="shared" ref="G91" si="17">G92+G95+G97+G101</f>
        <v>7903.4</v>
      </c>
      <c r="H91" s="31">
        <f t="shared" si="14"/>
        <v>85.62173639850063</v>
      </c>
    </row>
    <row r="92" spans="1:8" ht="127.5" customHeight="1" x14ac:dyDescent="0.2">
      <c r="A92" s="45" t="s">
        <v>161</v>
      </c>
      <c r="B92" s="17" t="s">
        <v>12</v>
      </c>
      <c r="C92" s="17" t="s">
        <v>7</v>
      </c>
      <c r="D92" s="30" t="s">
        <v>51</v>
      </c>
      <c r="E92" s="30"/>
      <c r="F92" s="18">
        <f>F93+F94</f>
        <v>6104.5</v>
      </c>
      <c r="G92" s="19">
        <f t="shared" ref="G92" si="18">G93+G94</f>
        <v>6104.5</v>
      </c>
      <c r="H92" s="31">
        <f t="shared" si="14"/>
        <v>100</v>
      </c>
    </row>
    <row r="93" spans="1:8" ht="93.75" customHeight="1" x14ac:dyDescent="0.2">
      <c r="A93" s="41" t="s">
        <v>114</v>
      </c>
      <c r="B93" s="17" t="s">
        <v>12</v>
      </c>
      <c r="C93" s="17" t="s">
        <v>7</v>
      </c>
      <c r="D93" s="30" t="s">
        <v>51</v>
      </c>
      <c r="E93" s="30" t="s">
        <v>115</v>
      </c>
      <c r="F93" s="18">
        <v>2837.9</v>
      </c>
      <c r="G93" s="18">
        <v>2837.9</v>
      </c>
      <c r="H93" s="31">
        <f t="shared" si="14"/>
        <v>100</v>
      </c>
    </row>
    <row r="94" spans="1:8" ht="48" customHeight="1" x14ac:dyDescent="0.2">
      <c r="A94" s="29" t="s">
        <v>119</v>
      </c>
      <c r="B94" s="17" t="s">
        <v>12</v>
      </c>
      <c r="C94" s="17" t="s">
        <v>7</v>
      </c>
      <c r="D94" s="30" t="s">
        <v>51</v>
      </c>
      <c r="E94" s="30" t="s">
        <v>113</v>
      </c>
      <c r="F94" s="18">
        <v>3266.6</v>
      </c>
      <c r="G94" s="18">
        <v>3266.6</v>
      </c>
      <c r="H94" s="31">
        <f t="shared" si="14"/>
        <v>100</v>
      </c>
    </row>
    <row r="95" spans="1:8" ht="212.25" customHeight="1" x14ac:dyDescent="0.2">
      <c r="A95" s="46" t="s">
        <v>160</v>
      </c>
      <c r="B95" s="17" t="s">
        <v>12</v>
      </c>
      <c r="C95" s="17" t="s">
        <v>7</v>
      </c>
      <c r="D95" s="30" t="s">
        <v>107</v>
      </c>
      <c r="E95" s="30"/>
      <c r="F95" s="18">
        <v>3</v>
      </c>
      <c r="G95" s="32">
        <v>3</v>
      </c>
      <c r="H95" s="31">
        <f t="shared" si="14"/>
        <v>100</v>
      </c>
    </row>
    <row r="96" spans="1:8" ht="48" customHeight="1" x14ac:dyDescent="0.2">
      <c r="A96" s="29" t="s">
        <v>119</v>
      </c>
      <c r="B96" s="17" t="s">
        <v>12</v>
      </c>
      <c r="C96" s="17" t="s">
        <v>7</v>
      </c>
      <c r="D96" s="30" t="s">
        <v>107</v>
      </c>
      <c r="E96" s="30" t="s">
        <v>113</v>
      </c>
      <c r="F96" s="18">
        <v>3</v>
      </c>
      <c r="G96" s="32">
        <v>3</v>
      </c>
      <c r="H96" s="31">
        <f t="shared" si="14"/>
        <v>100</v>
      </c>
    </row>
    <row r="97" spans="1:8" ht="44.25" customHeight="1" x14ac:dyDescent="0.2">
      <c r="A97" s="29" t="s">
        <v>46</v>
      </c>
      <c r="B97" s="17" t="s">
        <v>12</v>
      </c>
      <c r="C97" s="17" t="s">
        <v>7</v>
      </c>
      <c r="D97" s="17" t="s">
        <v>319</v>
      </c>
      <c r="E97" s="17" t="s">
        <v>11</v>
      </c>
      <c r="F97" s="18">
        <f>F98</f>
        <v>1795.9</v>
      </c>
      <c r="G97" s="32">
        <f>G98</f>
        <v>1795.9</v>
      </c>
      <c r="H97" s="31">
        <f t="shared" si="14"/>
        <v>100</v>
      </c>
    </row>
    <row r="98" spans="1:8" ht="85.5" customHeight="1" x14ac:dyDescent="0.2">
      <c r="A98" s="41" t="s">
        <v>114</v>
      </c>
      <c r="B98" s="17" t="s">
        <v>12</v>
      </c>
      <c r="C98" s="17" t="s">
        <v>7</v>
      </c>
      <c r="D98" s="17" t="s">
        <v>319</v>
      </c>
      <c r="E98" s="17" t="s">
        <v>115</v>
      </c>
      <c r="F98" s="18">
        <v>1795.9</v>
      </c>
      <c r="G98" s="18">
        <v>1795.9</v>
      </c>
      <c r="H98" s="31">
        <f t="shared" si="14"/>
        <v>100</v>
      </c>
    </row>
    <row r="99" spans="1:8" ht="59.25" customHeight="1" x14ac:dyDescent="0.2">
      <c r="A99" s="41" t="s">
        <v>286</v>
      </c>
      <c r="B99" s="17" t="s">
        <v>12</v>
      </c>
      <c r="C99" s="17" t="s">
        <v>7</v>
      </c>
      <c r="D99" s="17" t="s">
        <v>287</v>
      </c>
      <c r="E99" s="17"/>
      <c r="F99" s="18">
        <v>111.1</v>
      </c>
      <c r="G99" s="18">
        <v>111.1</v>
      </c>
      <c r="H99" s="31">
        <f t="shared" si="14"/>
        <v>100</v>
      </c>
    </row>
    <row r="100" spans="1:8" ht="105" customHeight="1" x14ac:dyDescent="0.2">
      <c r="A100" s="41" t="s">
        <v>114</v>
      </c>
      <c r="B100" s="17" t="s">
        <v>12</v>
      </c>
      <c r="C100" s="17" t="s">
        <v>7</v>
      </c>
      <c r="D100" s="17" t="s">
        <v>287</v>
      </c>
      <c r="E100" s="17" t="s">
        <v>115</v>
      </c>
      <c r="F100" s="18">
        <v>111.1</v>
      </c>
      <c r="G100" s="18">
        <v>111.1</v>
      </c>
      <c r="H100" s="31">
        <f t="shared" si="14"/>
        <v>100</v>
      </c>
    </row>
    <row r="101" spans="1:8" ht="65.25" customHeight="1" x14ac:dyDescent="0.2">
      <c r="A101" s="41" t="s">
        <v>193</v>
      </c>
      <c r="B101" s="17" t="s">
        <v>12</v>
      </c>
      <c r="C101" s="17" t="s">
        <v>7</v>
      </c>
      <c r="D101" s="17" t="s">
        <v>195</v>
      </c>
      <c r="E101" s="17"/>
      <c r="F101" s="18">
        <f>F102</f>
        <v>1327.2</v>
      </c>
      <c r="G101" s="19">
        <v>0</v>
      </c>
      <c r="H101" s="31">
        <f t="shared" si="14"/>
        <v>0</v>
      </c>
    </row>
    <row r="102" spans="1:8" ht="30" customHeight="1" x14ac:dyDescent="0.2">
      <c r="A102" s="41" t="s">
        <v>194</v>
      </c>
      <c r="B102" s="17" t="s">
        <v>12</v>
      </c>
      <c r="C102" s="17" t="s">
        <v>7</v>
      </c>
      <c r="D102" s="17" t="s">
        <v>195</v>
      </c>
      <c r="E102" s="17" t="s">
        <v>196</v>
      </c>
      <c r="F102" s="18">
        <v>1327.2</v>
      </c>
      <c r="G102" s="19">
        <v>0</v>
      </c>
      <c r="H102" s="31">
        <f t="shared" si="14"/>
        <v>0</v>
      </c>
    </row>
    <row r="103" spans="1:8" ht="40.5" customHeight="1" x14ac:dyDescent="0.2">
      <c r="A103" s="23" t="s">
        <v>179</v>
      </c>
      <c r="B103" s="24" t="s">
        <v>13</v>
      </c>
      <c r="C103" s="24"/>
      <c r="D103" s="25" t="s">
        <v>11</v>
      </c>
      <c r="E103" s="25" t="s">
        <v>11</v>
      </c>
      <c r="F103" s="26">
        <f>F104</f>
        <v>10797.199999999999</v>
      </c>
      <c r="G103" s="26">
        <f>G104</f>
        <v>10440.199999999999</v>
      </c>
      <c r="H103" s="31">
        <f t="shared" si="14"/>
        <v>96.693587226317931</v>
      </c>
    </row>
    <row r="104" spans="1:8" ht="66.75" customHeight="1" x14ac:dyDescent="0.2">
      <c r="A104" s="29" t="s">
        <v>178</v>
      </c>
      <c r="B104" s="17" t="s">
        <v>13</v>
      </c>
      <c r="C104" s="17" t="s">
        <v>4</v>
      </c>
      <c r="D104" s="30"/>
      <c r="E104" s="30"/>
      <c r="F104" s="18">
        <f>F105+F109+F113+F115</f>
        <v>10797.199999999999</v>
      </c>
      <c r="G104" s="18">
        <f>G105+G109+G113+G115</f>
        <v>10440.199999999999</v>
      </c>
      <c r="H104" s="31">
        <f t="shared" si="14"/>
        <v>96.693587226317931</v>
      </c>
    </row>
    <row r="105" spans="1:8" ht="42" customHeight="1" x14ac:dyDescent="0.2">
      <c r="A105" s="29" t="s">
        <v>99</v>
      </c>
      <c r="B105" s="17" t="s">
        <v>13</v>
      </c>
      <c r="C105" s="17" t="s">
        <v>4</v>
      </c>
      <c r="D105" s="30" t="s">
        <v>98</v>
      </c>
      <c r="E105" s="30"/>
      <c r="F105" s="18">
        <f>F106</f>
        <v>1689.4</v>
      </c>
      <c r="G105" s="32">
        <f>G106</f>
        <v>1382.4</v>
      </c>
      <c r="H105" s="31">
        <f t="shared" si="14"/>
        <v>81.827867882088313</v>
      </c>
    </row>
    <row r="106" spans="1:8" ht="40.5" customHeight="1" x14ac:dyDescent="0.2">
      <c r="A106" s="29" t="s">
        <v>46</v>
      </c>
      <c r="B106" s="17" t="s">
        <v>13</v>
      </c>
      <c r="C106" s="17" t="s">
        <v>4</v>
      </c>
      <c r="D106" s="17" t="s">
        <v>226</v>
      </c>
      <c r="E106" s="30"/>
      <c r="F106" s="18">
        <f>F107+F108</f>
        <v>1689.4</v>
      </c>
      <c r="G106" s="18">
        <f>G107+G108</f>
        <v>1382.4</v>
      </c>
      <c r="H106" s="31">
        <f t="shared" si="14"/>
        <v>81.827867882088313</v>
      </c>
    </row>
    <row r="107" spans="1:8" ht="95.25" customHeight="1" x14ac:dyDescent="0.2">
      <c r="A107" s="41" t="s">
        <v>114</v>
      </c>
      <c r="B107" s="17" t="s">
        <v>13</v>
      </c>
      <c r="C107" s="17" t="s">
        <v>4</v>
      </c>
      <c r="D107" s="17" t="s">
        <v>225</v>
      </c>
      <c r="E107" s="30" t="s">
        <v>115</v>
      </c>
      <c r="F107" s="18">
        <v>1209.4000000000001</v>
      </c>
      <c r="G107" s="19">
        <v>1179.4000000000001</v>
      </c>
      <c r="H107" s="31">
        <f t="shared" si="14"/>
        <v>97.519431122870841</v>
      </c>
    </row>
    <row r="108" spans="1:8" ht="41.25" customHeight="1" x14ac:dyDescent="0.2">
      <c r="A108" s="29" t="s">
        <v>119</v>
      </c>
      <c r="B108" s="17" t="s">
        <v>13</v>
      </c>
      <c r="C108" s="17" t="s">
        <v>4</v>
      </c>
      <c r="D108" s="17" t="s">
        <v>224</v>
      </c>
      <c r="E108" s="30" t="s">
        <v>113</v>
      </c>
      <c r="F108" s="18">
        <v>480</v>
      </c>
      <c r="G108" s="32">
        <v>203</v>
      </c>
      <c r="H108" s="31">
        <f t="shared" si="14"/>
        <v>42.291666666666664</v>
      </c>
    </row>
    <row r="109" spans="1:8" ht="60.75" customHeight="1" x14ac:dyDescent="0.2">
      <c r="A109" s="29" t="s">
        <v>142</v>
      </c>
      <c r="B109" s="17" t="s">
        <v>13</v>
      </c>
      <c r="C109" s="17" t="s">
        <v>4</v>
      </c>
      <c r="D109" s="17" t="s">
        <v>141</v>
      </c>
      <c r="E109" s="17"/>
      <c r="F109" s="18">
        <f t="shared" ref="F109:G109" si="19">F110</f>
        <v>3093.9</v>
      </c>
      <c r="G109" s="18">
        <f t="shared" si="19"/>
        <v>3043.9</v>
      </c>
      <c r="H109" s="31">
        <f t="shared" si="14"/>
        <v>98.383916739390415</v>
      </c>
    </row>
    <row r="110" spans="1:8" ht="45.75" customHeight="1" x14ac:dyDescent="0.2">
      <c r="A110" s="29" t="s">
        <v>46</v>
      </c>
      <c r="B110" s="17" t="s">
        <v>13</v>
      </c>
      <c r="C110" s="17" t="s">
        <v>4</v>
      </c>
      <c r="D110" s="17" t="s">
        <v>227</v>
      </c>
      <c r="E110" s="17"/>
      <c r="F110" s="18">
        <f>F111+F112</f>
        <v>3093.9</v>
      </c>
      <c r="G110" s="19">
        <f t="shared" ref="G110" si="20">G111+G112</f>
        <v>3043.9</v>
      </c>
      <c r="H110" s="31">
        <f t="shared" si="14"/>
        <v>98.383916739390415</v>
      </c>
    </row>
    <row r="111" spans="1:8" ht="96" customHeight="1" x14ac:dyDescent="0.2">
      <c r="A111" s="41" t="s">
        <v>114</v>
      </c>
      <c r="B111" s="17" t="s">
        <v>13</v>
      </c>
      <c r="C111" s="17" t="s">
        <v>4</v>
      </c>
      <c r="D111" s="17" t="s">
        <v>227</v>
      </c>
      <c r="E111" s="17" t="s">
        <v>115</v>
      </c>
      <c r="F111" s="18">
        <v>3043.9</v>
      </c>
      <c r="G111" s="18">
        <v>3043.9</v>
      </c>
      <c r="H111" s="31">
        <f t="shared" si="14"/>
        <v>100</v>
      </c>
    </row>
    <row r="112" spans="1:8" ht="48" customHeight="1" x14ac:dyDescent="0.2">
      <c r="A112" s="29" t="s">
        <v>119</v>
      </c>
      <c r="B112" s="17" t="s">
        <v>13</v>
      </c>
      <c r="C112" s="17" t="s">
        <v>4</v>
      </c>
      <c r="D112" s="17" t="s">
        <v>227</v>
      </c>
      <c r="E112" s="17" t="s">
        <v>113</v>
      </c>
      <c r="F112" s="18">
        <v>50</v>
      </c>
      <c r="G112" s="19">
        <v>0</v>
      </c>
      <c r="H112" s="31">
        <f t="shared" si="14"/>
        <v>0</v>
      </c>
    </row>
    <row r="113" spans="1:8" ht="43.5" customHeight="1" x14ac:dyDescent="0.2">
      <c r="A113" s="29" t="s">
        <v>289</v>
      </c>
      <c r="B113" s="17" t="s">
        <v>13</v>
      </c>
      <c r="C113" s="17" t="s">
        <v>4</v>
      </c>
      <c r="D113" s="17" t="s">
        <v>301</v>
      </c>
      <c r="E113" s="17"/>
      <c r="F113" s="18">
        <v>6000</v>
      </c>
      <c r="G113" s="19">
        <v>6000</v>
      </c>
      <c r="H113" s="31">
        <f t="shared" si="14"/>
        <v>100</v>
      </c>
    </row>
    <row r="114" spans="1:8" ht="177" customHeight="1" x14ac:dyDescent="0.2">
      <c r="A114" s="29" t="s">
        <v>288</v>
      </c>
      <c r="B114" s="17" t="s">
        <v>13</v>
      </c>
      <c r="C114" s="17" t="s">
        <v>4</v>
      </c>
      <c r="D114" s="17" t="s">
        <v>290</v>
      </c>
      <c r="E114" s="17"/>
      <c r="F114" s="18">
        <v>6000</v>
      </c>
      <c r="G114" s="19">
        <v>6000</v>
      </c>
      <c r="H114" s="31">
        <f t="shared" si="14"/>
        <v>100</v>
      </c>
    </row>
    <row r="115" spans="1:8" ht="66.75" customHeight="1" x14ac:dyDescent="0.2">
      <c r="A115" s="29" t="s">
        <v>286</v>
      </c>
      <c r="B115" s="17" t="s">
        <v>13</v>
      </c>
      <c r="C115" s="17" t="s">
        <v>4</v>
      </c>
      <c r="D115" s="17" t="s">
        <v>287</v>
      </c>
      <c r="E115" s="17" t="s">
        <v>113</v>
      </c>
      <c r="F115" s="18">
        <v>13.9</v>
      </c>
      <c r="G115" s="17" t="s">
        <v>315</v>
      </c>
      <c r="H115" s="31">
        <f t="shared" si="14"/>
        <v>100</v>
      </c>
    </row>
    <row r="116" spans="1:8" ht="90.75" customHeight="1" x14ac:dyDescent="0.2">
      <c r="A116" s="29" t="s">
        <v>114</v>
      </c>
      <c r="B116" s="17" t="s">
        <v>13</v>
      </c>
      <c r="C116" s="17" t="s">
        <v>4</v>
      </c>
      <c r="D116" s="17" t="s">
        <v>287</v>
      </c>
      <c r="E116" s="17" t="s">
        <v>115</v>
      </c>
      <c r="F116" s="18">
        <v>13.9</v>
      </c>
      <c r="G116" s="19">
        <v>13.9</v>
      </c>
      <c r="H116" s="31">
        <f t="shared" si="14"/>
        <v>100</v>
      </c>
    </row>
    <row r="117" spans="1:8" ht="27.75" x14ac:dyDescent="0.2">
      <c r="A117" s="23" t="s">
        <v>176</v>
      </c>
      <c r="B117" s="24" t="s">
        <v>15</v>
      </c>
      <c r="C117" s="24"/>
      <c r="D117" s="25" t="s">
        <v>11</v>
      </c>
      <c r="E117" s="25" t="s">
        <v>11</v>
      </c>
      <c r="F117" s="26">
        <f>F118+F122</f>
        <v>63659.5</v>
      </c>
      <c r="G117" s="27">
        <f t="shared" ref="G117" si="21">G118+G122</f>
        <v>58840.5</v>
      </c>
      <c r="H117" s="31">
        <f t="shared" si="14"/>
        <v>92.430037936207469</v>
      </c>
    </row>
    <row r="118" spans="1:8" ht="26.25" customHeight="1" x14ac:dyDescent="0.2">
      <c r="A118" s="29" t="s">
        <v>166</v>
      </c>
      <c r="B118" s="37" t="s">
        <v>15</v>
      </c>
      <c r="C118" s="37" t="s">
        <v>22</v>
      </c>
      <c r="D118" s="37"/>
      <c r="E118" s="37"/>
      <c r="F118" s="47">
        <f>F119</f>
        <v>1198.9000000000001</v>
      </c>
      <c r="G118" s="48">
        <f t="shared" ref="G118:G120" si="22">G119</f>
        <v>1186.9000000000001</v>
      </c>
      <c r="H118" s="31">
        <f t="shared" si="14"/>
        <v>98.9990824922846</v>
      </c>
    </row>
    <row r="119" spans="1:8" ht="26.25" customHeight="1" x14ac:dyDescent="0.2">
      <c r="A119" s="29" t="s">
        <v>167</v>
      </c>
      <c r="B119" s="37" t="s">
        <v>15</v>
      </c>
      <c r="C119" s="37" t="s">
        <v>22</v>
      </c>
      <c r="D119" s="37" t="s">
        <v>168</v>
      </c>
      <c r="E119" s="37"/>
      <c r="F119" s="47">
        <f>F120</f>
        <v>1198.9000000000001</v>
      </c>
      <c r="G119" s="48">
        <f t="shared" si="22"/>
        <v>1186.9000000000001</v>
      </c>
      <c r="H119" s="31">
        <f t="shared" si="14"/>
        <v>98.9990824922846</v>
      </c>
    </row>
    <row r="120" spans="1:8" ht="152.25" customHeight="1" x14ac:dyDescent="0.2">
      <c r="A120" s="49" t="s">
        <v>159</v>
      </c>
      <c r="B120" s="17" t="s">
        <v>15</v>
      </c>
      <c r="C120" s="17" t="s">
        <v>22</v>
      </c>
      <c r="D120" s="17" t="s">
        <v>169</v>
      </c>
      <c r="E120" s="17"/>
      <c r="F120" s="50">
        <f>F121</f>
        <v>1198.9000000000001</v>
      </c>
      <c r="G120" s="51">
        <f t="shared" si="22"/>
        <v>1186.9000000000001</v>
      </c>
      <c r="H120" s="31">
        <f t="shared" si="14"/>
        <v>98.9990824922846</v>
      </c>
    </row>
    <row r="121" spans="1:8" ht="38.25" customHeight="1" x14ac:dyDescent="0.2">
      <c r="A121" s="29" t="s">
        <v>119</v>
      </c>
      <c r="B121" s="17" t="s">
        <v>15</v>
      </c>
      <c r="C121" s="17" t="s">
        <v>22</v>
      </c>
      <c r="D121" s="17" t="s">
        <v>169</v>
      </c>
      <c r="E121" s="17" t="s">
        <v>113</v>
      </c>
      <c r="F121" s="50">
        <v>1198.9000000000001</v>
      </c>
      <c r="G121" s="51">
        <v>1186.9000000000001</v>
      </c>
      <c r="H121" s="31">
        <f t="shared" si="14"/>
        <v>98.9990824922846</v>
      </c>
    </row>
    <row r="122" spans="1:8" ht="33.75" customHeight="1" x14ac:dyDescent="0.2">
      <c r="A122" s="29" t="s">
        <v>23</v>
      </c>
      <c r="B122" s="17" t="s">
        <v>15</v>
      </c>
      <c r="C122" s="17" t="s">
        <v>21</v>
      </c>
      <c r="D122" s="17"/>
      <c r="E122" s="17"/>
      <c r="F122" s="18">
        <f>F123+F126+F128</f>
        <v>62460.6</v>
      </c>
      <c r="G122" s="19">
        <f t="shared" ref="G122" si="23">G123+G126+G128</f>
        <v>57653.599999999999</v>
      </c>
      <c r="H122" s="31">
        <f t="shared" si="14"/>
        <v>92.30394840907708</v>
      </c>
    </row>
    <row r="123" spans="1:8" ht="60.75" customHeight="1" x14ac:dyDescent="0.2">
      <c r="A123" s="29" t="s">
        <v>103</v>
      </c>
      <c r="B123" s="17" t="s">
        <v>15</v>
      </c>
      <c r="C123" s="17" t="s">
        <v>21</v>
      </c>
      <c r="D123" s="17" t="s">
        <v>255</v>
      </c>
      <c r="E123" s="17"/>
      <c r="F123" s="18">
        <f t="shared" ref="F123:G124" si="24">F124</f>
        <v>47681.7</v>
      </c>
      <c r="G123" s="32">
        <f t="shared" si="24"/>
        <v>42876.1</v>
      </c>
      <c r="H123" s="31">
        <f t="shared" si="14"/>
        <v>89.921500282078867</v>
      </c>
    </row>
    <row r="124" spans="1:8" ht="70.5" customHeight="1" x14ac:dyDescent="0.2">
      <c r="A124" s="29" t="s">
        <v>254</v>
      </c>
      <c r="B124" s="17" t="s">
        <v>15</v>
      </c>
      <c r="C124" s="17" t="s">
        <v>21</v>
      </c>
      <c r="D124" s="17" t="s">
        <v>255</v>
      </c>
      <c r="E124" s="17" t="s">
        <v>11</v>
      </c>
      <c r="F124" s="18">
        <f>F125</f>
        <v>47681.7</v>
      </c>
      <c r="G124" s="19">
        <f t="shared" si="24"/>
        <v>42876.1</v>
      </c>
      <c r="H124" s="31">
        <f t="shared" si="14"/>
        <v>89.921500282078867</v>
      </c>
    </row>
    <row r="125" spans="1:8" ht="43.5" customHeight="1" x14ac:dyDescent="0.2">
      <c r="A125" s="29" t="s">
        <v>119</v>
      </c>
      <c r="B125" s="17" t="s">
        <v>15</v>
      </c>
      <c r="C125" s="17" t="s">
        <v>21</v>
      </c>
      <c r="D125" s="17" t="s">
        <v>255</v>
      </c>
      <c r="E125" s="17" t="s">
        <v>113</v>
      </c>
      <c r="F125" s="18">
        <v>47681.7</v>
      </c>
      <c r="G125" s="32">
        <v>42876.1</v>
      </c>
      <c r="H125" s="31">
        <f t="shared" si="14"/>
        <v>89.921500282078867</v>
      </c>
    </row>
    <row r="126" spans="1:8" ht="48.75" customHeight="1" x14ac:dyDescent="0.2">
      <c r="A126" s="29" t="s">
        <v>282</v>
      </c>
      <c r="B126" s="17" t="s">
        <v>15</v>
      </c>
      <c r="C126" s="17" t="s">
        <v>21</v>
      </c>
      <c r="D126" s="17" t="s">
        <v>281</v>
      </c>
      <c r="E126" s="17"/>
      <c r="F126" s="18">
        <v>13628.9</v>
      </c>
      <c r="G126" s="32">
        <v>13627.5</v>
      </c>
      <c r="H126" s="31">
        <f t="shared" si="14"/>
        <v>99.989727710967131</v>
      </c>
    </row>
    <row r="127" spans="1:8" ht="48" customHeight="1" x14ac:dyDescent="0.2">
      <c r="A127" s="29" t="s">
        <v>119</v>
      </c>
      <c r="B127" s="17" t="s">
        <v>15</v>
      </c>
      <c r="C127" s="17" t="s">
        <v>21</v>
      </c>
      <c r="D127" s="17" t="s">
        <v>281</v>
      </c>
      <c r="E127" s="17" t="s">
        <v>113</v>
      </c>
      <c r="F127" s="18">
        <v>13628.9</v>
      </c>
      <c r="G127" s="32">
        <v>13627.5</v>
      </c>
      <c r="H127" s="31">
        <f t="shared" si="14"/>
        <v>99.989727710967131</v>
      </c>
    </row>
    <row r="128" spans="1:8" ht="130.5" customHeight="1" x14ac:dyDescent="0.2">
      <c r="A128" s="29" t="s">
        <v>291</v>
      </c>
      <c r="B128" s="17" t="s">
        <v>15</v>
      </c>
      <c r="C128" s="17" t="s">
        <v>21</v>
      </c>
      <c r="D128" s="17" t="s">
        <v>292</v>
      </c>
      <c r="E128" s="17"/>
      <c r="F128" s="18">
        <v>1150</v>
      </c>
      <c r="G128" s="18">
        <v>1150</v>
      </c>
      <c r="H128" s="31">
        <f t="shared" si="14"/>
        <v>100</v>
      </c>
    </row>
    <row r="129" spans="1:9" ht="39" customHeight="1" x14ac:dyDescent="0.2">
      <c r="A129" s="29" t="s">
        <v>119</v>
      </c>
      <c r="B129" s="17" t="s">
        <v>15</v>
      </c>
      <c r="C129" s="17" t="s">
        <v>21</v>
      </c>
      <c r="D129" s="17" t="s">
        <v>292</v>
      </c>
      <c r="E129" s="17" t="s">
        <v>113</v>
      </c>
      <c r="F129" s="18">
        <v>1150</v>
      </c>
      <c r="G129" s="18">
        <v>1150</v>
      </c>
      <c r="H129" s="31">
        <f t="shared" si="14"/>
        <v>100</v>
      </c>
    </row>
    <row r="130" spans="1:9" ht="32.25" customHeight="1" x14ac:dyDescent="0.2">
      <c r="A130" s="23" t="s">
        <v>177</v>
      </c>
      <c r="B130" s="24" t="s">
        <v>22</v>
      </c>
      <c r="C130" s="24"/>
      <c r="D130" s="25" t="s">
        <v>11</v>
      </c>
      <c r="E130" s="25" t="s">
        <v>11</v>
      </c>
      <c r="F130" s="26">
        <f>F131+F139+F144+F158</f>
        <v>82966.7</v>
      </c>
      <c r="G130" s="26">
        <f>G131+G139+G144+G158</f>
        <v>81486.2</v>
      </c>
      <c r="H130" s="31">
        <f t="shared" si="14"/>
        <v>98.215549129952137</v>
      </c>
    </row>
    <row r="131" spans="1:9" ht="40.5" customHeight="1" x14ac:dyDescent="0.2">
      <c r="A131" s="29" t="s">
        <v>52</v>
      </c>
      <c r="B131" s="17" t="s">
        <v>22</v>
      </c>
      <c r="C131" s="17" t="s">
        <v>12</v>
      </c>
      <c r="D131" s="17"/>
      <c r="E131" s="17"/>
      <c r="F131" s="18">
        <f>F132+F134+F136</f>
        <v>11399.3</v>
      </c>
      <c r="G131" s="18">
        <f>G132+G134+G136</f>
        <v>11399.3</v>
      </c>
      <c r="H131" s="31">
        <f t="shared" si="14"/>
        <v>100</v>
      </c>
    </row>
    <row r="132" spans="1:9" ht="63.75" customHeight="1" x14ac:dyDescent="0.2">
      <c r="A132" s="29" t="s">
        <v>302</v>
      </c>
      <c r="B132" s="17" t="s">
        <v>22</v>
      </c>
      <c r="C132" s="17" t="s">
        <v>12</v>
      </c>
      <c r="D132" s="17" t="s">
        <v>305</v>
      </c>
      <c r="E132" s="17"/>
      <c r="F132" s="18">
        <v>7887.4</v>
      </c>
      <c r="G132" s="18">
        <v>7887.4</v>
      </c>
      <c r="H132" s="31">
        <f t="shared" si="14"/>
        <v>100</v>
      </c>
    </row>
    <row r="133" spans="1:9" ht="34.5" customHeight="1" x14ac:dyDescent="0.2">
      <c r="A133" s="29" t="s">
        <v>303</v>
      </c>
      <c r="B133" s="17" t="s">
        <v>22</v>
      </c>
      <c r="C133" s="17" t="s">
        <v>12</v>
      </c>
      <c r="D133" s="17" t="s">
        <v>305</v>
      </c>
      <c r="E133" s="17" t="s">
        <v>306</v>
      </c>
      <c r="F133" s="18">
        <v>7887.4</v>
      </c>
      <c r="G133" s="18">
        <v>7887.4</v>
      </c>
      <c r="H133" s="31">
        <f t="shared" si="14"/>
        <v>100</v>
      </c>
    </row>
    <row r="134" spans="1:9" ht="90.75" customHeight="1" x14ac:dyDescent="0.2">
      <c r="A134" s="29" t="s">
        <v>304</v>
      </c>
      <c r="B134" s="17" t="s">
        <v>22</v>
      </c>
      <c r="C134" s="17" t="s">
        <v>12</v>
      </c>
      <c r="D134" s="17" t="s">
        <v>307</v>
      </c>
      <c r="E134" s="17"/>
      <c r="F134" s="18">
        <f>F135</f>
        <v>3200.2</v>
      </c>
      <c r="G134" s="18">
        <f>G135</f>
        <v>3200.2</v>
      </c>
      <c r="H134" s="31">
        <f t="shared" si="14"/>
        <v>100</v>
      </c>
    </row>
    <row r="135" spans="1:9" ht="42" customHeight="1" x14ac:dyDescent="0.2">
      <c r="A135" s="29" t="s">
        <v>303</v>
      </c>
      <c r="B135" s="17" t="s">
        <v>22</v>
      </c>
      <c r="C135" s="17" t="s">
        <v>12</v>
      </c>
      <c r="D135" s="17" t="s">
        <v>307</v>
      </c>
      <c r="E135" s="17" t="s">
        <v>306</v>
      </c>
      <c r="F135" s="18">
        <v>3200.2</v>
      </c>
      <c r="G135" s="32">
        <v>3200.2</v>
      </c>
      <c r="H135" s="31">
        <f t="shared" si="14"/>
        <v>100</v>
      </c>
    </row>
    <row r="136" spans="1:9" ht="47.25" customHeight="1" x14ac:dyDescent="0.2">
      <c r="A136" s="29" t="s">
        <v>73</v>
      </c>
      <c r="B136" s="17" t="s">
        <v>22</v>
      </c>
      <c r="C136" s="17" t="s">
        <v>12</v>
      </c>
      <c r="D136" s="17" t="s">
        <v>261</v>
      </c>
      <c r="E136" s="17"/>
      <c r="F136" s="18">
        <f>F137</f>
        <v>311.7</v>
      </c>
      <c r="G136" s="19">
        <f t="shared" ref="G136" si="25">G137</f>
        <v>311.7</v>
      </c>
      <c r="H136" s="31">
        <f t="shared" si="14"/>
        <v>100</v>
      </c>
    </row>
    <row r="137" spans="1:9" ht="60.75" customHeight="1" x14ac:dyDescent="0.2">
      <c r="A137" s="29" t="s">
        <v>228</v>
      </c>
      <c r="B137" s="17" t="s">
        <v>22</v>
      </c>
      <c r="C137" s="17" t="s">
        <v>12</v>
      </c>
      <c r="D137" s="17" t="s">
        <v>261</v>
      </c>
      <c r="E137" s="17"/>
      <c r="F137" s="18">
        <f>F138</f>
        <v>311.7</v>
      </c>
      <c r="G137" s="19">
        <v>311.7</v>
      </c>
      <c r="H137" s="31">
        <f t="shared" si="14"/>
        <v>100</v>
      </c>
    </row>
    <row r="138" spans="1:9" ht="58.5" customHeight="1" x14ac:dyDescent="0.2">
      <c r="A138" s="29" t="s">
        <v>72</v>
      </c>
      <c r="B138" s="17" t="s">
        <v>22</v>
      </c>
      <c r="C138" s="17" t="s">
        <v>12</v>
      </c>
      <c r="D138" s="17" t="s">
        <v>261</v>
      </c>
      <c r="E138" s="17" t="s">
        <v>113</v>
      </c>
      <c r="F138" s="18">
        <v>311.7</v>
      </c>
      <c r="G138" s="19">
        <v>311.7</v>
      </c>
      <c r="H138" s="31">
        <f t="shared" si="14"/>
        <v>100</v>
      </c>
    </row>
    <row r="139" spans="1:9" ht="36.75" customHeight="1" x14ac:dyDescent="0.2">
      <c r="A139" s="29" t="s">
        <v>283</v>
      </c>
      <c r="B139" s="17" t="s">
        <v>22</v>
      </c>
      <c r="C139" s="17" t="s">
        <v>27</v>
      </c>
      <c r="D139" s="17"/>
      <c r="E139" s="17"/>
      <c r="F139" s="18">
        <f>F140+F142</f>
        <v>24128.9</v>
      </c>
      <c r="G139" s="18">
        <f t="shared" ref="G139" si="26">G140+G142</f>
        <v>23022.100000000002</v>
      </c>
      <c r="H139" s="31">
        <f t="shared" si="14"/>
        <v>95.412969509592244</v>
      </c>
    </row>
    <row r="140" spans="1:9" ht="96.75" customHeight="1" x14ac:dyDescent="0.2">
      <c r="A140" s="29" t="s">
        <v>280</v>
      </c>
      <c r="B140" s="17" t="s">
        <v>22</v>
      </c>
      <c r="C140" s="17" t="s">
        <v>27</v>
      </c>
      <c r="D140" s="17" t="s">
        <v>279</v>
      </c>
      <c r="E140" s="17"/>
      <c r="F140" s="18">
        <f>F141</f>
        <v>4293.2</v>
      </c>
      <c r="G140" s="18">
        <f>G141</f>
        <v>3186.4</v>
      </c>
      <c r="H140" s="31">
        <f t="shared" si="14"/>
        <v>74.219696263859134</v>
      </c>
      <c r="I140" s="10"/>
    </row>
    <row r="141" spans="1:9" ht="64.5" customHeight="1" x14ac:dyDescent="0.2">
      <c r="A141" s="29" t="s">
        <v>72</v>
      </c>
      <c r="B141" s="17" t="s">
        <v>22</v>
      </c>
      <c r="C141" s="17" t="s">
        <v>27</v>
      </c>
      <c r="D141" s="17" t="s">
        <v>279</v>
      </c>
      <c r="E141" s="17" t="s">
        <v>113</v>
      </c>
      <c r="F141" s="18">
        <v>4293.2</v>
      </c>
      <c r="G141" s="19">
        <v>3186.4</v>
      </c>
      <c r="H141" s="31">
        <f t="shared" si="14"/>
        <v>74.219696263859134</v>
      </c>
    </row>
    <row r="142" spans="1:9" ht="39.75" customHeight="1" x14ac:dyDescent="0.2">
      <c r="A142" s="29" t="s">
        <v>284</v>
      </c>
      <c r="B142" s="17" t="s">
        <v>22</v>
      </c>
      <c r="C142" s="17" t="s">
        <v>27</v>
      </c>
      <c r="D142" s="17" t="s">
        <v>285</v>
      </c>
      <c r="E142" s="17"/>
      <c r="F142" s="18">
        <v>19835.7</v>
      </c>
      <c r="G142" s="18">
        <v>19835.7</v>
      </c>
      <c r="H142" s="31">
        <f t="shared" si="14"/>
        <v>100</v>
      </c>
    </row>
    <row r="143" spans="1:9" ht="69.75" customHeight="1" x14ac:dyDescent="0.2">
      <c r="A143" s="29" t="s">
        <v>72</v>
      </c>
      <c r="B143" s="17" t="s">
        <v>22</v>
      </c>
      <c r="C143" s="17" t="s">
        <v>27</v>
      </c>
      <c r="D143" s="17" t="s">
        <v>285</v>
      </c>
      <c r="E143" s="17" t="s">
        <v>306</v>
      </c>
      <c r="F143" s="18">
        <v>19835.7</v>
      </c>
      <c r="G143" s="18">
        <v>19835.7</v>
      </c>
      <c r="H143" s="31">
        <f t="shared" si="14"/>
        <v>100</v>
      </c>
    </row>
    <row r="144" spans="1:9" ht="36.75" customHeight="1" x14ac:dyDescent="0.2">
      <c r="A144" s="29" t="s">
        <v>102</v>
      </c>
      <c r="B144" s="17" t="s">
        <v>22</v>
      </c>
      <c r="C144" s="17" t="s">
        <v>13</v>
      </c>
      <c r="D144" s="17"/>
      <c r="E144" s="17"/>
      <c r="F144" s="18">
        <f>F145+F151</f>
        <v>38846.800000000003</v>
      </c>
      <c r="G144" s="19">
        <f t="shared" ref="G144" si="27">G145+G151</f>
        <v>38503.100000000006</v>
      </c>
      <c r="H144" s="31">
        <f t="shared" si="14"/>
        <v>99.115242439531698</v>
      </c>
    </row>
    <row r="145" spans="1:8" ht="72" customHeight="1" x14ac:dyDescent="0.2">
      <c r="A145" s="29" t="s">
        <v>238</v>
      </c>
      <c r="B145" s="17" t="s">
        <v>22</v>
      </c>
      <c r="C145" s="17" t="s">
        <v>13</v>
      </c>
      <c r="D145" s="17" t="s">
        <v>241</v>
      </c>
      <c r="E145" s="17"/>
      <c r="F145" s="18">
        <f>F146+F149</f>
        <v>18607.400000000001</v>
      </c>
      <c r="G145" s="18">
        <f>G146+G149</f>
        <v>18607.400000000001</v>
      </c>
      <c r="H145" s="31">
        <f t="shared" si="14"/>
        <v>100</v>
      </c>
    </row>
    <row r="146" spans="1:8" ht="39" customHeight="1" x14ac:dyDescent="0.2">
      <c r="A146" s="29" t="s">
        <v>239</v>
      </c>
      <c r="B146" s="17" t="s">
        <v>22</v>
      </c>
      <c r="C146" s="17" t="s">
        <v>13</v>
      </c>
      <c r="D146" s="17" t="s">
        <v>259</v>
      </c>
      <c r="E146" s="17"/>
      <c r="F146" s="18">
        <f>F147</f>
        <v>16000</v>
      </c>
      <c r="G146" s="18">
        <f>G147</f>
        <v>16000</v>
      </c>
      <c r="H146" s="31">
        <f t="shared" ref="H146:H209" si="28">G146/F146*100</f>
        <v>100</v>
      </c>
    </row>
    <row r="147" spans="1:8" ht="56.25" customHeight="1" x14ac:dyDescent="0.2">
      <c r="A147" s="29" t="s">
        <v>240</v>
      </c>
      <c r="B147" s="17" t="s">
        <v>22</v>
      </c>
      <c r="C147" s="17" t="s">
        <v>13</v>
      </c>
      <c r="D147" s="17" t="s">
        <v>259</v>
      </c>
      <c r="E147" s="17"/>
      <c r="F147" s="18">
        <f>F148</f>
        <v>16000</v>
      </c>
      <c r="G147" s="18">
        <f>G148</f>
        <v>16000</v>
      </c>
      <c r="H147" s="31">
        <f t="shared" si="28"/>
        <v>100</v>
      </c>
    </row>
    <row r="148" spans="1:8" ht="72" customHeight="1" x14ac:dyDescent="0.2">
      <c r="A148" s="29" t="s">
        <v>72</v>
      </c>
      <c r="B148" s="17" t="s">
        <v>22</v>
      </c>
      <c r="C148" s="17" t="s">
        <v>13</v>
      </c>
      <c r="D148" s="17" t="s">
        <v>259</v>
      </c>
      <c r="E148" s="17" t="s">
        <v>113</v>
      </c>
      <c r="F148" s="18">
        <v>16000</v>
      </c>
      <c r="G148" s="18">
        <v>16000</v>
      </c>
      <c r="H148" s="31">
        <f t="shared" si="28"/>
        <v>100</v>
      </c>
    </row>
    <row r="149" spans="1:8" ht="35.25" customHeight="1" x14ac:dyDescent="0.2">
      <c r="A149" s="29" t="s">
        <v>293</v>
      </c>
      <c r="B149" s="17" t="s">
        <v>22</v>
      </c>
      <c r="C149" s="17" t="s">
        <v>13</v>
      </c>
      <c r="D149" s="17" t="s">
        <v>294</v>
      </c>
      <c r="E149" s="17"/>
      <c r="F149" s="18">
        <f>F150</f>
        <v>2607.4</v>
      </c>
      <c r="G149" s="18">
        <f>G150</f>
        <v>2607.4</v>
      </c>
      <c r="H149" s="31">
        <f t="shared" si="28"/>
        <v>100</v>
      </c>
    </row>
    <row r="150" spans="1:8" ht="69.75" customHeight="1" x14ac:dyDescent="0.2">
      <c r="A150" s="29" t="s">
        <v>72</v>
      </c>
      <c r="B150" s="17" t="s">
        <v>22</v>
      </c>
      <c r="C150" s="17" t="s">
        <v>13</v>
      </c>
      <c r="D150" s="17" t="s">
        <v>294</v>
      </c>
      <c r="E150" s="17" t="s">
        <v>113</v>
      </c>
      <c r="F150" s="18">
        <v>2607.4</v>
      </c>
      <c r="G150" s="18">
        <v>2607.4</v>
      </c>
      <c r="H150" s="31">
        <f t="shared" si="28"/>
        <v>100</v>
      </c>
    </row>
    <row r="151" spans="1:8" ht="34.5" customHeight="1" x14ac:dyDescent="0.2">
      <c r="A151" s="29" t="s">
        <v>123</v>
      </c>
      <c r="B151" s="17" t="s">
        <v>22</v>
      </c>
      <c r="C151" s="17" t="s">
        <v>13</v>
      </c>
      <c r="D151" s="17" t="s">
        <v>130</v>
      </c>
      <c r="E151" s="17"/>
      <c r="F151" s="18">
        <f>F152+F154+F156</f>
        <v>20239.400000000001</v>
      </c>
      <c r="G151" s="19">
        <f>G152+G154+G156</f>
        <v>19895.7</v>
      </c>
      <c r="H151" s="31">
        <f t="shared" si="28"/>
        <v>98.301827129262719</v>
      </c>
    </row>
    <row r="152" spans="1:8" ht="68.25" customHeight="1" x14ac:dyDescent="0.2">
      <c r="A152" s="29" t="s">
        <v>192</v>
      </c>
      <c r="B152" s="17" t="s">
        <v>22</v>
      </c>
      <c r="C152" s="17" t="s">
        <v>13</v>
      </c>
      <c r="D152" s="17" t="s">
        <v>100</v>
      </c>
      <c r="E152" s="17"/>
      <c r="F152" s="18">
        <f>F153</f>
        <v>15077.4</v>
      </c>
      <c r="G152" s="18">
        <f>G153</f>
        <v>15077.4</v>
      </c>
      <c r="H152" s="31">
        <f t="shared" si="28"/>
        <v>100</v>
      </c>
    </row>
    <row r="153" spans="1:8" ht="57.75" customHeight="1" x14ac:dyDescent="0.2">
      <c r="A153" s="29" t="s">
        <v>273</v>
      </c>
      <c r="B153" s="17" t="s">
        <v>22</v>
      </c>
      <c r="C153" s="17" t="s">
        <v>13</v>
      </c>
      <c r="D153" s="17" t="s">
        <v>100</v>
      </c>
      <c r="E153" s="17" t="s">
        <v>118</v>
      </c>
      <c r="F153" s="18">
        <v>15077.4</v>
      </c>
      <c r="G153" s="18">
        <v>15077.4</v>
      </c>
      <c r="H153" s="31">
        <f t="shared" si="28"/>
        <v>100</v>
      </c>
    </row>
    <row r="154" spans="1:8" ht="97.5" customHeight="1" x14ac:dyDescent="0.2">
      <c r="A154" s="29" t="s">
        <v>257</v>
      </c>
      <c r="B154" s="17" t="s">
        <v>22</v>
      </c>
      <c r="C154" s="17" t="s">
        <v>13</v>
      </c>
      <c r="D154" s="17" t="s">
        <v>256</v>
      </c>
      <c r="E154" s="17"/>
      <c r="F154" s="18">
        <f>F155</f>
        <v>4140</v>
      </c>
      <c r="G154" s="19">
        <f>G155</f>
        <v>3956.3</v>
      </c>
      <c r="H154" s="31">
        <f t="shared" si="28"/>
        <v>95.562801932367165</v>
      </c>
    </row>
    <row r="155" spans="1:8" ht="58.5" customHeight="1" x14ac:dyDescent="0.2">
      <c r="A155" s="29" t="s">
        <v>72</v>
      </c>
      <c r="B155" s="17" t="s">
        <v>22</v>
      </c>
      <c r="C155" s="17" t="s">
        <v>13</v>
      </c>
      <c r="D155" s="17" t="s">
        <v>256</v>
      </c>
      <c r="E155" s="17" t="s">
        <v>113</v>
      </c>
      <c r="F155" s="18">
        <v>4140</v>
      </c>
      <c r="G155" s="19">
        <v>3956.3</v>
      </c>
      <c r="H155" s="31">
        <f t="shared" si="28"/>
        <v>95.562801932367165</v>
      </c>
    </row>
    <row r="156" spans="1:8" ht="67.5" customHeight="1" x14ac:dyDescent="0.2">
      <c r="A156" s="29" t="s">
        <v>277</v>
      </c>
      <c r="B156" s="17" t="s">
        <v>22</v>
      </c>
      <c r="C156" s="17" t="s">
        <v>13</v>
      </c>
      <c r="D156" s="17" t="s">
        <v>276</v>
      </c>
      <c r="E156" s="17"/>
      <c r="F156" s="18">
        <f>F157</f>
        <v>1022</v>
      </c>
      <c r="G156" s="19">
        <f t="shared" ref="G156" si="29">G157</f>
        <v>862</v>
      </c>
      <c r="H156" s="31">
        <f t="shared" si="28"/>
        <v>84.344422700587089</v>
      </c>
    </row>
    <row r="157" spans="1:8" ht="60" customHeight="1" x14ac:dyDescent="0.2">
      <c r="A157" s="29" t="s">
        <v>72</v>
      </c>
      <c r="B157" s="17" t="s">
        <v>22</v>
      </c>
      <c r="C157" s="17" t="s">
        <v>13</v>
      </c>
      <c r="D157" s="17" t="s">
        <v>276</v>
      </c>
      <c r="E157" s="17" t="s">
        <v>113</v>
      </c>
      <c r="F157" s="18">
        <v>1022</v>
      </c>
      <c r="G157" s="19">
        <v>862</v>
      </c>
      <c r="H157" s="31">
        <f t="shared" si="28"/>
        <v>84.344422700587089</v>
      </c>
    </row>
    <row r="158" spans="1:8" ht="34.5" customHeight="1" x14ac:dyDescent="0.2">
      <c r="A158" s="29" t="s">
        <v>24</v>
      </c>
      <c r="B158" s="17" t="s">
        <v>22</v>
      </c>
      <c r="C158" s="17" t="s">
        <v>22</v>
      </c>
      <c r="D158" s="37"/>
      <c r="E158" s="37"/>
      <c r="F158" s="18">
        <f>F159+F162+F164</f>
        <v>8591.7000000000007</v>
      </c>
      <c r="G158" s="18">
        <f>G159+G162+G164</f>
        <v>8561.7000000000007</v>
      </c>
      <c r="H158" s="31">
        <f t="shared" si="28"/>
        <v>99.650825796990119</v>
      </c>
    </row>
    <row r="159" spans="1:8" ht="54" customHeight="1" x14ac:dyDescent="0.2">
      <c r="A159" s="29" t="s">
        <v>97</v>
      </c>
      <c r="B159" s="17" t="s">
        <v>22</v>
      </c>
      <c r="C159" s="17" t="s">
        <v>22</v>
      </c>
      <c r="D159" s="17" t="s">
        <v>96</v>
      </c>
      <c r="E159" s="17"/>
      <c r="F159" s="18">
        <f t="shared" ref="F159:G160" si="30">F160</f>
        <v>5536.1</v>
      </c>
      <c r="G159" s="32">
        <f t="shared" si="30"/>
        <v>5536.1</v>
      </c>
      <c r="H159" s="31">
        <f t="shared" si="28"/>
        <v>100</v>
      </c>
    </row>
    <row r="160" spans="1:8" ht="43.5" customHeight="1" x14ac:dyDescent="0.2">
      <c r="A160" s="29" t="s">
        <v>46</v>
      </c>
      <c r="B160" s="17" t="s">
        <v>22</v>
      </c>
      <c r="C160" s="17" t="s">
        <v>22</v>
      </c>
      <c r="D160" s="17" t="s">
        <v>216</v>
      </c>
      <c r="E160" s="17"/>
      <c r="F160" s="18">
        <f t="shared" si="30"/>
        <v>5536.1</v>
      </c>
      <c r="G160" s="32">
        <f t="shared" si="30"/>
        <v>5536.1</v>
      </c>
      <c r="H160" s="31">
        <f t="shared" si="28"/>
        <v>100</v>
      </c>
    </row>
    <row r="161" spans="1:8" ht="89.25" customHeight="1" x14ac:dyDescent="0.2">
      <c r="A161" s="41" t="s">
        <v>114</v>
      </c>
      <c r="B161" s="17" t="s">
        <v>22</v>
      </c>
      <c r="C161" s="17" t="s">
        <v>22</v>
      </c>
      <c r="D161" s="17" t="s">
        <v>216</v>
      </c>
      <c r="E161" s="17" t="s">
        <v>115</v>
      </c>
      <c r="F161" s="18">
        <v>5536.1</v>
      </c>
      <c r="G161" s="18">
        <v>5536.1</v>
      </c>
      <c r="H161" s="31">
        <f t="shared" si="28"/>
        <v>100</v>
      </c>
    </row>
    <row r="162" spans="1:8" ht="94.5" customHeight="1" x14ac:dyDescent="0.2">
      <c r="A162" s="29" t="s">
        <v>320</v>
      </c>
      <c r="B162" s="17" t="s">
        <v>22</v>
      </c>
      <c r="C162" s="17" t="s">
        <v>22</v>
      </c>
      <c r="D162" s="17" t="s">
        <v>256</v>
      </c>
      <c r="E162" s="17"/>
      <c r="F162" s="18">
        <v>3000</v>
      </c>
      <c r="G162" s="19">
        <v>2970</v>
      </c>
      <c r="H162" s="31">
        <f t="shared" si="28"/>
        <v>99</v>
      </c>
    </row>
    <row r="163" spans="1:8" ht="62.25" customHeight="1" x14ac:dyDescent="0.2">
      <c r="A163" s="29" t="s">
        <v>72</v>
      </c>
      <c r="B163" s="17" t="s">
        <v>22</v>
      </c>
      <c r="C163" s="17" t="s">
        <v>22</v>
      </c>
      <c r="D163" s="17" t="s">
        <v>256</v>
      </c>
      <c r="E163" s="17" t="s">
        <v>113</v>
      </c>
      <c r="F163" s="18">
        <v>3000</v>
      </c>
      <c r="G163" s="19">
        <v>2970</v>
      </c>
      <c r="H163" s="31">
        <f t="shared" si="28"/>
        <v>99</v>
      </c>
    </row>
    <row r="164" spans="1:8" ht="58.5" customHeight="1" x14ac:dyDescent="0.2">
      <c r="A164" s="29" t="s">
        <v>286</v>
      </c>
      <c r="B164" s="17" t="s">
        <v>22</v>
      </c>
      <c r="C164" s="17" t="s">
        <v>22</v>
      </c>
      <c r="D164" s="17" t="s">
        <v>287</v>
      </c>
      <c r="E164" s="17"/>
      <c r="F164" s="18">
        <v>55.6</v>
      </c>
      <c r="G164" s="18">
        <v>55.6</v>
      </c>
      <c r="H164" s="31">
        <f t="shared" si="28"/>
        <v>100</v>
      </c>
    </row>
    <row r="165" spans="1:8" ht="98.25" customHeight="1" x14ac:dyDescent="0.2">
      <c r="A165" s="29" t="s">
        <v>114</v>
      </c>
      <c r="B165" s="17" t="s">
        <v>22</v>
      </c>
      <c r="C165" s="17" t="s">
        <v>22</v>
      </c>
      <c r="D165" s="17" t="s">
        <v>287</v>
      </c>
      <c r="E165" s="17" t="s">
        <v>115</v>
      </c>
      <c r="F165" s="18">
        <v>55.6</v>
      </c>
      <c r="G165" s="18">
        <v>55.6</v>
      </c>
      <c r="H165" s="31">
        <f t="shared" si="28"/>
        <v>100</v>
      </c>
    </row>
    <row r="166" spans="1:8" ht="33.75" customHeight="1" x14ac:dyDescent="0.2">
      <c r="A166" s="23" t="s">
        <v>181</v>
      </c>
      <c r="B166" s="24" t="s">
        <v>25</v>
      </c>
      <c r="C166" s="24"/>
      <c r="D166" s="52" t="s">
        <v>11</v>
      </c>
      <c r="E166" s="52" t="s">
        <v>11</v>
      </c>
      <c r="F166" s="53">
        <f>F167+F181+F207+F217+F222+F229</f>
        <v>1237264.68</v>
      </c>
      <c r="G166" s="54">
        <f>G167+G181+G207+G217+G222+G229</f>
        <v>1228616.2799999998</v>
      </c>
      <c r="H166" s="31">
        <f t="shared" si="28"/>
        <v>99.301006475025204</v>
      </c>
    </row>
    <row r="167" spans="1:8" ht="33" customHeight="1" x14ac:dyDescent="0.2">
      <c r="A167" s="29" t="s">
        <v>26</v>
      </c>
      <c r="B167" s="17" t="s">
        <v>25</v>
      </c>
      <c r="C167" s="17" t="s">
        <v>12</v>
      </c>
      <c r="D167" s="38" t="s">
        <v>11</v>
      </c>
      <c r="E167" s="38" t="s">
        <v>11</v>
      </c>
      <c r="F167" s="55">
        <f>F168</f>
        <v>373420.80000000005</v>
      </c>
      <c r="G167" s="56">
        <f>G168</f>
        <v>369565.8</v>
      </c>
      <c r="H167" s="31">
        <f t="shared" si="28"/>
        <v>98.967652578538718</v>
      </c>
    </row>
    <row r="168" spans="1:8" ht="72" customHeight="1" x14ac:dyDescent="0.2">
      <c r="A168" s="29" t="s">
        <v>145</v>
      </c>
      <c r="B168" s="17" t="s">
        <v>25</v>
      </c>
      <c r="C168" s="17" t="s">
        <v>12</v>
      </c>
      <c r="D168" s="30" t="s">
        <v>75</v>
      </c>
      <c r="E168" s="30"/>
      <c r="F168" s="18">
        <f>F169+F171+F173+F175</f>
        <v>373420.80000000005</v>
      </c>
      <c r="G168" s="18">
        <f>G169+G171+G173+G175</f>
        <v>369565.8</v>
      </c>
      <c r="H168" s="31">
        <f t="shared" si="28"/>
        <v>98.967652578538718</v>
      </c>
    </row>
    <row r="169" spans="1:8" ht="177.75" customHeight="1" x14ac:dyDescent="0.2">
      <c r="A169" s="46" t="s">
        <v>189</v>
      </c>
      <c r="B169" s="17" t="s">
        <v>25</v>
      </c>
      <c r="C169" s="17" t="s">
        <v>12</v>
      </c>
      <c r="D169" s="17" t="s">
        <v>190</v>
      </c>
      <c r="E169" s="38"/>
      <c r="F169" s="18">
        <f>F170</f>
        <v>298951</v>
      </c>
      <c r="G169" s="19">
        <f t="shared" ref="G169" si="31">G170</f>
        <v>297897.3</v>
      </c>
      <c r="H169" s="31">
        <f t="shared" si="28"/>
        <v>99.64753421129214</v>
      </c>
    </row>
    <row r="170" spans="1:8" ht="94.5" customHeight="1" x14ac:dyDescent="0.2">
      <c r="A170" s="41" t="s">
        <v>114</v>
      </c>
      <c r="B170" s="17" t="s">
        <v>25</v>
      </c>
      <c r="C170" s="17" t="s">
        <v>12</v>
      </c>
      <c r="D170" s="17" t="s">
        <v>190</v>
      </c>
      <c r="E170" s="17" t="s">
        <v>115</v>
      </c>
      <c r="F170" s="18">
        <v>298951</v>
      </c>
      <c r="G170" s="19">
        <v>297897.3</v>
      </c>
      <c r="H170" s="31">
        <f t="shared" si="28"/>
        <v>99.64753421129214</v>
      </c>
    </row>
    <row r="171" spans="1:8" ht="149.25" customHeight="1" x14ac:dyDescent="0.2">
      <c r="A171" s="57" t="s">
        <v>191</v>
      </c>
      <c r="B171" s="17" t="s">
        <v>25</v>
      </c>
      <c r="C171" s="17" t="s">
        <v>12</v>
      </c>
      <c r="D171" s="17" t="s">
        <v>139</v>
      </c>
      <c r="E171" s="17"/>
      <c r="F171" s="50">
        <f>F172</f>
        <v>1725.9</v>
      </c>
      <c r="G171" s="51">
        <f>G172</f>
        <v>1725.9</v>
      </c>
      <c r="H171" s="31">
        <f t="shared" si="28"/>
        <v>100</v>
      </c>
    </row>
    <row r="172" spans="1:8" ht="44.25" customHeight="1" x14ac:dyDescent="0.2">
      <c r="A172" s="29" t="s">
        <v>119</v>
      </c>
      <c r="B172" s="17" t="s">
        <v>25</v>
      </c>
      <c r="C172" s="17" t="s">
        <v>12</v>
      </c>
      <c r="D172" s="17" t="s">
        <v>139</v>
      </c>
      <c r="E172" s="17" t="s">
        <v>113</v>
      </c>
      <c r="F172" s="50">
        <v>1725.9</v>
      </c>
      <c r="G172" s="51">
        <v>1725.9</v>
      </c>
      <c r="H172" s="31">
        <f t="shared" si="28"/>
        <v>100</v>
      </c>
    </row>
    <row r="173" spans="1:8" ht="90.75" customHeight="1" x14ac:dyDescent="0.2">
      <c r="A173" s="29" t="s">
        <v>184</v>
      </c>
      <c r="B173" s="17" t="s">
        <v>25</v>
      </c>
      <c r="C173" s="17" t="s">
        <v>12</v>
      </c>
      <c r="D173" s="17" t="s">
        <v>185</v>
      </c>
      <c r="E173" s="17"/>
      <c r="F173" s="50">
        <f>F174</f>
        <v>14535</v>
      </c>
      <c r="G173" s="50">
        <f>G174</f>
        <v>14067.5</v>
      </c>
      <c r="H173" s="31">
        <f t="shared" si="28"/>
        <v>96.783625730994146</v>
      </c>
    </row>
    <row r="174" spans="1:8" ht="96" customHeight="1" x14ac:dyDescent="0.2">
      <c r="A174" s="41" t="s">
        <v>114</v>
      </c>
      <c r="B174" s="17" t="s">
        <v>25</v>
      </c>
      <c r="C174" s="17" t="s">
        <v>12</v>
      </c>
      <c r="D174" s="17" t="s">
        <v>185</v>
      </c>
      <c r="E174" s="17" t="s">
        <v>115</v>
      </c>
      <c r="F174" s="50">
        <v>14535</v>
      </c>
      <c r="G174" s="51">
        <v>14067.5</v>
      </c>
      <c r="H174" s="31">
        <f t="shared" si="28"/>
        <v>96.783625730994146</v>
      </c>
    </row>
    <row r="175" spans="1:8" ht="48" customHeight="1" x14ac:dyDescent="0.2">
      <c r="A175" s="29" t="s">
        <v>54</v>
      </c>
      <c r="B175" s="17" t="s">
        <v>25</v>
      </c>
      <c r="C175" s="17" t="s">
        <v>12</v>
      </c>
      <c r="D175" s="17" t="s">
        <v>70</v>
      </c>
      <c r="E175" s="17"/>
      <c r="F175" s="18">
        <f>F176+F177+F178+F180</f>
        <v>58208.899999999994</v>
      </c>
      <c r="G175" s="19">
        <f>G176+G177+G178+G180</f>
        <v>55875.1</v>
      </c>
      <c r="H175" s="31">
        <f t="shared" si="28"/>
        <v>95.990647478306585</v>
      </c>
    </row>
    <row r="176" spans="1:8" ht="42.75" customHeight="1" x14ac:dyDescent="0.2">
      <c r="A176" s="41" t="s">
        <v>119</v>
      </c>
      <c r="B176" s="17" t="s">
        <v>25</v>
      </c>
      <c r="C176" s="17" t="s">
        <v>12</v>
      </c>
      <c r="D176" s="17" t="s">
        <v>70</v>
      </c>
      <c r="E176" s="17" t="s">
        <v>113</v>
      </c>
      <c r="F176" s="18">
        <v>49347.199999999997</v>
      </c>
      <c r="G176" s="19">
        <v>47200.3</v>
      </c>
      <c r="H176" s="31">
        <f t="shared" si="28"/>
        <v>95.649398547435325</v>
      </c>
    </row>
    <row r="177" spans="1:8" ht="39" customHeight="1" x14ac:dyDescent="0.2">
      <c r="A177" s="29" t="s">
        <v>117</v>
      </c>
      <c r="B177" s="17" t="s">
        <v>25</v>
      </c>
      <c r="C177" s="17" t="s">
        <v>12</v>
      </c>
      <c r="D177" s="17" t="s">
        <v>70</v>
      </c>
      <c r="E177" s="17" t="s">
        <v>116</v>
      </c>
      <c r="F177" s="50">
        <v>1160.5999999999999</v>
      </c>
      <c r="G177" s="51">
        <v>1160.5999999999999</v>
      </c>
      <c r="H177" s="31">
        <f t="shared" si="28"/>
        <v>100</v>
      </c>
    </row>
    <row r="178" spans="1:8" ht="63" customHeight="1" x14ac:dyDescent="0.2">
      <c r="A178" s="29" t="s">
        <v>228</v>
      </c>
      <c r="B178" s="17" t="s">
        <v>25</v>
      </c>
      <c r="C178" s="17" t="s">
        <v>12</v>
      </c>
      <c r="D178" s="17" t="s">
        <v>217</v>
      </c>
      <c r="E178" s="17"/>
      <c r="F178" s="18">
        <f>F179</f>
        <v>7701.1</v>
      </c>
      <c r="G178" s="19">
        <f t="shared" ref="G178" si="32">G179</f>
        <v>7514.2</v>
      </c>
      <c r="H178" s="31">
        <f t="shared" si="28"/>
        <v>97.573073976444917</v>
      </c>
    </row>
    <row r="179" spans="1:8" ht="38.25" customHeight="1" x14ac:dyDescent="0.2">
      <c r="A179" s="41" t="s">
        <v>119</v>
      </c>
      <c r="B179" s="17" t="s">
        <v>25</v>
      </c>
      <c r="C179" s="17" t="s">
        <v>12</v>
      </c>
      <c r="D179" s="17" t="s">
        <v>217</v>
      </c>
      <c r="E179" s="17" t="s">
        <v>113</v>
      </c>
      <c r="F179" s="18">
        <v>7701.1</v>
      </c>
      <c r="G179" s="19">
        <v>7514.2</v>
      </c>
      <c r="H179" s="31">
        <f t="shared" si="28"/>
        <v>97.573073976444917</v>
      </c>
    </row>
    <row r="180" spans="1:8" ht="25.5" hidden="1" customHeight="1" x14ac:dyDescent="0.2">
      <c r="A180" s="29"/>
      <c r="B180" s="17"/>
      <c r="C180" s="17"/>
      <c r="D180" s="17"/>
      <c r="E180" s="17"/>
      <c r="F180" s="50"/>
      <c r="G180" s="51"/>
      <c r="H180" s="31" t="e">
        <f t="shared" si="28"/>
        <v>#DIV/0!</v>
      </c>
    </row>
    <row r="181" spans="1:8" ht="27.75" customHeight="1" x14ac:dyDescent="0.2">
      <c r="A181" s="29" t="s">
        <v>28</v>
      </c>
      <c r="B181" s="17" t="s">
        <v>25</v>
      </c>
      <c r="C181" s="17" t="s">
        <v>27</v>
      </c>
      <c r="D181" s="38" t="s">
        <v>11</v>
      </c>
      <c r="E181" s="38" t="s">
        <v>11</v>
      </c>
      <c r="F181" s="55">
        <f>F182+F201+F205</f>
        <v>794724.39999999991</v>
      </c>
      <c r="G181" s="55">
        <f>G182+G201+G205</f>
        <v>790125.1</v>
      </c>
      <c r="H181" s="31">
        <f t="shared" si="28"/>
        <v>99.421271072084878</v>
      </c>
    </row>
    <row r="182" spans="1:8" ht="72" customHeight="1" x14ac:dyDescent="0.2">
      <c r="A182" s="29" t="s">
        <v>145</v>
      </c>
      <c r="B182" s="17" t="s">
        <v>25</v>
      </c>
      <c r="C182" s="17" t="s">
        <v>27</v>
      </c>
      <c r="D182" s="30" t="s">
        <v>75</v>
      </c>
      <c r="E182" s="30"/>
      <c r="F182" s="58">
        <f>F183+F185+F187+F189+F192+F203</f>
        <v>600274.6</v>
      </c>
      <c r="G182" s="58">
        <f>G183+G185+G187+G189+G192+G203</f>
        <v>595675.30000000005</v>
      </c>
      <c r="H182" s="31">
        <f t="shared" si="28"/>
        <v>99.233800663896162</v>
      </c>
    </row>
    <row r="183" spans="1:8" ht="95.25" customHeight="1" x14ac:dyDescent="0.2">
      <c r="A183" s="29" t="s">
        <v>186</v>
      </c>
      <c r="B183" s="17" t="s">
        <v>25</v>
      </c>
      <c r="C183" s="17" t="s">
        <v>27</v>
      </c>
      <c r="D183" s="17" t="s">
        <v>185</v>
      </c>
      <c r="E183" s="17"/>
      <c r="F183" s="18">
        <f>F184</f>
        <v>24188</v>
      </c>
      <c r="G183" s="18">
        <f>G184</f>
        <v>23615.599999999999</v>
      </c>
      <c r="H183" s="31">
        <f t="shared" si="28"/>
        <v>97.633537291218772</v>
      </c>
    </row>
    <row r="184" spans="1:8" ht="107.25" customHeight="1" x14ac:dyDescent="0.2">
      <c r="A184" s="41" t="s">
        <v>114</v>
      </c>
      <c r="B184" s="17" t="s">
        <v>25</v>
      </c>
      <c r="C184" s="17" t="s">
        <v>27</v>
      </c>
      <c r="D184" s="17" t="s">
        <v>185</v>
      </c>
      <c r="E184" s="17" t="s">
        <v>115</v>
      </c>
      <c r="F184" s="18">
        <v>24188</v>
      </c>
      <c r="G184" s="19">
        <v>23615.599999999999</v>
      </c>
      <c r="H184" s="31">
        <f t="shared" si="28"/>
        <v>97.633537291218772</v>
      </c>
    </row>
    <row r="185" spans="1:8" s="2" customFormat="1" ht="31.5" customHeight="1" x14ac:dyDescent="0.2">
      <c r="A185" s="46" t="s">
        <v>245</v>
      </c>
      <c r="B185" s="17" t="s">
        <v>25</v>
      </c>
      <c r="C185" s="17" t="s">
        <v>27</v>
      </c>
      <c r="D185" s="30" t="s">
        <v>246</v>
      </c>
      <c r="E185" s="30"/>
      <c r="F185" s="18">
        <f>F186</f>
        <v>277.5</v>
      </c>
      <c r="G185" s="32">
        <v>274.89999999999998</v>
      </c>
      <c r="H185" s="31">
        <f t="shared" si="28"/>
        <v>99.063063063063055</v>
      </c>
    </row>
    <row r="186" spans="1:8" s="2" customFormat="1" ht="58.5" customHeight="1" x14ac:dyDescent="0.2">
      <c r="A186" s="29" t="s">
        <v>119</v>
      </c>
      <c r="B186" s="17" t="s">
        <v>25</v>
      </c>
      <c r="C186" s="17" t="s">
        <v>27</v>
      </c>
      <c r="D186" s="30" t="s">
        <v>246</v>
      </c>
      <c r="E186" s="30" t="s">
        <v>113</v>
      </c>
      <c r="F186" s="18">
        <v>277.5</v>
      </c>
      <c r="G186" s="32">
        <v>274.89999999999998</v>
      </c>
      <c r="H186" s="31">
        <f t="shared" si="28"/>
        <v>99.063063063063055</v>
      </c>
    </row>
    <row r="187" spans="1:8" ht="152.25" customHeight="1" x14ac:dyDescent="0.2">
      <c r="A187" s="59" t="s">
        <v>191</v>
      </c>
      <c r="B187" s="17" t="s">
        <v>25</v>
      </c>
      <c r="C187" s="17" t="s">
        <v>27</v>
      </c>
      <c r="D187" s="30" t="s">
        <v>69</v>
      </c>
      <c r="E187" s="30"/>
      <c r="F187" s="18">
        <f>F188</f>
        <v>29500.3</v>
      </c>
      <c r="G187" s="19">
        <f t="shared" ref="G187" si="33">G188</f>
        <v>29500.3</v>
      </c>
      <c r="H187" s="31">
        <f t="shared" si="28"/>
        <v>100</v>
      </c>
    </row>
    <row r="188" spans="1:8" ht="45" customHeight="1" x14ac:dyDescent="0.2">
      <c r="A188" s="29" t="s">
        <v>119</v>
      </c>
      <c r="B188" s="17" t="s">
        <v>25</v>
      </c>
      <c r="C188" s="17" t="s">
        <v>27</v>
      </c>
      <c r="D188" s="30" t="s">
        <v>69</v>
      </c>
      <c r="E188" s="30" t="s">
        <v>113</v>
      </c>
      <c r="F188" s="18">
        <v>29500.3</v>
      </c>
      <c r="G188" s="18">
        <v>29500.3</v>
      </c>
      <c r="H188" s="31">
        <f t="shared" si="28"/>
        <v>100</v>
      </c>
    </row>
    <row r="189" spans="1:8" ht="160.5" customHeight="1" x14ac:dyDescent="0.2">
      <c r="A189" s="46" t="s">
        <v>134</v>
      </c>
      <c r="B189" s="17" t="s">
        <v>25</v>
      </c>
      <c r="C189" s="17" t="s">
        <v>27</v>
      </c>
      <c r="D189" s="30" t="s">
        <v>75</v>
      </c>
      <c r="E189" s="30"/>
      <c r="F189" s="18">
        <f>F191</f>
        <v>428356.4</v>
      </c>
      <c r="G189" s="32">
        <f>G191</f>
        <v>426158.5</v>
      </c>
      <c r="H189" s="31">
        <f t="shared" si="28"/>
        <v>99.48689922690545</v>
      </c>
    </row>
    <row r="190" spans="1:8" ht="175.5" customHeight="1" x14ac:dyDescent="0.2">
      <c r="A190" s="46" t="s">
        <v>189</v>
      </c>
      <c r="B190" s="17" t="s">
        <v>25</v>
      </c>
      <c r="C190" s="17" t="s">
        <v>27</v>
      </c>
      <c r="D190" s="17" t="s">
        <v>190</v>
      </c>
      <c r="E190" s="17"/>
      <c r="F190" s="18">
        <f>F191</f>
        <v>428356.4</v>
      </c>
      <c r="G190" s="32">
        <f>G191</f>
        <v>426158.5</v>
      </c>
      <c r="H190" s="31">
        <f t="shared" si="28"/>
        <v>99.48689922690545</v>
      </c>
    </row>
    <row r="191" spans="1:8" ht="110.25" customHeight="1" x14ac:dyDescent="0.2">
      <c r="A191" s="41" t="s">
        <v>114</v>
      </c>
      <c r="B191" s="17" t="s">
        <v>25</v>
      </c>
      <c r="C191" s="17" t="s">
        <v>27</v>
      </c>
      <c r="D191" s="17" t="s">
        <v>190</v>
      </c>
      <c r="E191" s="17" t="s">
        <v>115</v>
      </c>
      <c r="F191" s="18">
        <v>428356.4</v>
      </c>
      <c r="G191" s="19">
        <v>426158.5</v>
      </c>
      <c r="H191" s="31">
        <f t="shared" si="28"/>
        <v>99.48689922690545</v>
      </c>
    </row>
    <row r="192" spans="1:8" ht="42.75" customHeight="1" x14ac:dyDescent="0.2">
      <c r="A192" s="29" t="s">
        <v>54</v>
      </c>
      <c r="B192" s="17" t="s">
        <v>25</v>
      </c>
      <c r="C192" s="17" t="s">
        <v>27</v>
      </c>
      <c r="D192" s="17" t="s">
        <v>223</v>
      </c>
      <c r="E192" s="17"/>
      <c r="F192" s="18">
        <f>F193+F194+F195+F196+F197+F199</f>
        <v>70965.5</v>
      </c>
      <c r="G192" s="19">
        <f t="shared" ref="G192" si="34">G193+G194+G195+G196+G197+G199</f>
        <v>69139.099999999991</v>
      </c>
      <c r="H192" s="31">
        <f t="shared" si="28"/>
        <v>97.426355059853023</v>
      </c>
    </row>
    <row r="193" spans="1:8" ht="87" customHeight="1" x14ac:dyDescent="0.2">
      <c r="A193" s="41" t="s">
        <v>114</v>
      </c>
      <c r="B193" s="17" t="s">
        <v>25</v>
      </c>
      <c r="C193" s="17" t="s">
        <v>27</v>
      </c>
      <c r="D193" s="17" t="s">
        <v>70</v>
      </c>
      <c r="E193" s="17" t="s">
        <v>115</v>
      </c>
      <c r="F193" s="18">
        <v>4372.2</v>
      </c>
      <c r="G193" s="19">
        <v>3795.4</v>
      </c>
      <c r="H193" s="31">
        <f t="shared" si="28"/>
        <v>86.807556836375284</v>
      </c>
    </row>
    <row r="194" spans="1:8" ht="40.5" customHeight="1" x14ac:dyDescent="0.2">
      <c r="A194" s="29" t="s">
        <v>119</v>
      </c>
      <c r="B194" s="17" t="s">
        <v>25</v>
      </c>
      <c r="C194" s="17" t="s">
        <v>27</v>
      </c>
      <c r="D194" s="17" t="s">
        <v>70</v>
      </c>
      <c r="E194" s="17" t="s">
        <v>113</v>
      </c>
      <c r="F194" s="18">
        <v>10800.5</v>
      </c>
      <c r="G194" s="19">
        <v>9864.5</v>
      </c>
      <c r="H194" s="31">
        <f t="shared" si="28"/>
        <v>91.333734549326422</v>
      </c>
    </row>
    <row r="195" spans="1:8" ht="41.25" customHeight="1" x14ac:dyDescent="0.2">
      <c r="A195" s="29" t="s">
        <v>121</v>
      </c>
      <c r="B195" s="17" t="s">
        <v>25</v>
      </c>
      <c r="C195" s="17" t="s">
        <v>27</v>
      </c>
      <c r="D195" s="17" t="s">
        <v>70</v>
      </c>
      <c r="E195" s="17" t="s">
        <v>120</v>
      </c>
      <c r="F195" s="18">
        <v>735.8</v>
      </c>
      <c r="G195" s="32">
        <v>731.9</v>
      </c>
      <c r="H195" s="31">
        <f t="shared" si="28"/>
        <v>99.469964664310965</v>
      </c>
    </row>
    <row r="196" spans="1:8" ht="39.75" customHeight="1" x14ac:dyDescent="0.2">
      <c r="A196" s="29" t="s">
        <v>117</v>
      </c>
      <c r="B196" s="30" t="s">
        <v>25</v>
      </c>
      <c r="C196" s="30" t="s">
        <v>27</v>
      </c>
      <c r="D196" s="30" t="s">
        <v>70</v>
      </c>
      <c r="E196" s="37" t="s">
        <v>116</v>
      </c>
      <c r="F196" s="39">
        <v>29474</v>
      </c>
      <c r="G196" s="43">
        <v>29474</v>
      </c>
      <c r="H196" s="31">
        <f t="shared" si="28"/>
        <v>100</v>
      </c>
    </row>
    <row r="197" spans="1:8" ht="62.25" customHeight="1" x14ac:dyDescent="0.2">
      <c r="A197" s="29" t="s">
        <v>228</v>
      </c>
      <c r="B197" s="17" t="s">
        <v>25</v>
      </c>
      <c r="C197" s="17" t="s">
        <v>27</v>
      </c>
      <c r="D197" s="17" t="s">
        <v>217</v>
      </c>
      <c r="E197" s="17"/>
      <c r="F197" s="18">
        <f>F198</f>
        <v>24283</v>
      </c>
      <c r="G197" s="19">
        <f t="shared" ref="G197" si="35">G198</f>
        <v>23974.1</v>
      </c>
      <c r="H197" s="31">
        <f t="shared" si="28"/>
        <v>98.72791664950789</v>
      </c>
    </row>
    <row r="198" spans="1:8" ht="47.25" customHeight="1" x14ac:dyDescent="0.2">
      <c r="A198" s="29" t="s">
        <v>119</v>
      </c>
      <c r="B198" s="17" t="s">
        <v>25</v>
      </c>
      <c r="C198" s="17" t="s">
        <v>27</v>
      </c>
      <c r="D198" s="17" t="s">
        <v>217</v>
      </c>
      <c r="E198" s="17" t="s">
        <v>113</v>
      </c>
      <c r="F198" s="18">
        <v>24283</v>
      </c>
      <c r="G198" s="19">
        <v>23974.1</v>
      </c>
      <c r="H198" s="31">
        <f t="shared" si="28"/>
        <v>98.72791664950789</v>
      </c>
    </row>
    <row r="199" spans="1:8" ht="60.75" customHeight="1" x14ac:dyDescent="0.2">
      <c r="A199" s="29" t="s">
        <v>242</v>
      </c>
      <c r="B199" s="17" t="s">
        <v>25</v>
      </c>
      <c r="C199" s="17" t="s">
        <v>27</v>
      </c>
      <c r="D199" s="17" t="s">
        <v>243</v>
      </c>
      <c r="E199" s="17"/>
      <c r="F199" s="60">
        <f>F200</f>
        <v>1300</v>
      </c>
      <c r="G199" s="61">
        <f t="shared" ref="G199" si="36">G200</f>
        <v>1299.2</v>
      </c>
      <c r="H199" s="31">
        <f t="shared" si="28"/>
        <v>99.938461538461539</v>
      </c>
    </row>
    <row r="200" spans="1:8" ht="45.75" customHeight="1" x14ac:dyDescent="0.2">
      <c r="A200" s="41" t="s">
        <v>119</v>
      </c>
      <c r="B200" s="17" t="s">
        <v>25</v>
      </c>
      <c r="C200" s="17" t="s">
        <v>27</v>
      </c>
      <c r="D200" s="17" t="s">
        <v>243</v>
      </c>
      <c r="E200" s="17" t="s">
        <v>113</v>
      </c>
      <c r="F200" s="60">
        <v>1300</v>
      </c>
      <c r="G200" s="61">
        <v>1299.2</v>
      </c>
      <c r="H200" s="31">
        <f t="shared" si="28"/>
        <v>99.938461538461539</v>
      </c>
    </row>
    <row r="201" spans="1:8" ht="70.5" customHeight="1" x14ac:dyDescent="0.2">
      <c r="A201" s="62" t="s">
        <v>170</v>
      </c>
      <c r="B201" s="63" t="s">
        <v>25</v>
      </c>
      <c r="C201" s="63" t="s">
        <v>27</v>
      </c>
      <c r="D201" s="17" t="s">
        <v>272</v>
      </c>
      <c r="E201" s="63"/>
      <c r="F201" s="60">
        <f>F202</f>
        <v>60816.7</v>
      </c>
      <c r="G201" s="61">
        <f>G202</f>
        <v>60816.7</v>
      </c>
      <c r="H201" s="31">
        <f t="shared" si="28"/>
        <v>100</v>
      </c>
    </row>
    <row r="202" spans="1:8" ht="99" customHeight="1" x14ac:dyDescent="0.2">
      <c r="A202" s="41" t="s">
        <v>114</v>
      </c>
      <c r="B202" s="17" t="s">
        <v>25</v>
      </c>
      <c r="C202" s="17" t="s">
        <v>27</v>
      </c>
      <c r="D202" s="17" t="s">
        <v>272</v>
      </c>
      <c r="E202" s="17" t="s">
        <v>115</v>
      </c>
      <c r="F202" s="18">
        <v>60816.7</v>
      </c>
      <c r="G202" s="18">
        <v>60816.7</v>
      </c>
      <c r="H202" s="31">
        <f t="shared" si="28"/>
        <v>100</v>
      </c>
    </row>
    <row r="203" spans="1:8" ht="68.25" customHeight="1" x14ac:dyDescent="0.2">
      <c r="A203" s="29" t="s">
        <v>171</v>
      </c>
      <c r="B203" s="17" t="s">
        <v>25</v>
      </c>
      <c r="C203" s="17" t="s">
        <v>27</v>
      </c>
      <c r="D203" s="17" t="s">
        <v>172</v>
      </c>
      <c r="E203" s="17"/>
      <c r="F203" s="18">
        <f>F204</f>
        <v>46986.9</v>
      </c>
      <c r="G203" s="19">
        <f>G204</f>
        <v>46986.9</v>
      </c>
      <c r="H203" s="31">
        <f t="shared" si="28"/>
        <v>100</v>
      </c>
    </row>
    <row r="204" spans="1:8" ht="45" customHeight="1" x14ac:dyDescent="0.2">
      <c r="A204" s="29" t="s">
        <v>119</v>
      </c>
      <c r="B204" s="17" t="s">
        <v>25</v>
      </c>
      <c r="C204" s="17" t="s">
        <v>27</v>
      </c>
      <c r="D204" s="17" t="s">
        <v>172</v>
      </c>
      <c r="E204" s="17" t="s">
        <v>113</v>
      </c>
      <c r="F204" s="18">
        <v>46986.9</v>
      </c>
      <c r="G204" s="19">
        <v>46986.9</v>
      </c>
      <c r="H204" s="31">
        <f t="shared" si="28"/>
        <v>100</v>
      </c>
    </row>
    <row r="205" spans="1:8" ht="41.25" customHeight="1" x14ac:dyDescent="0.2">
      <c r="A205" s="29" t="s">
        <v>244</v>
      </c>
      <c r="B205" s="17" t="s">
        <v>25</v>
      </c>
      <c r="C205" s="17" t="s">
        <v>27</v>
      </c>
      <c r="D205" s="17" t="s">
        <v>271</v>
      </c>
      <c r="E205" s="17"/>
      <c r="F205" s="18">
        <f>F206</f>
        <v>133633.1</v>
      </c>
      <c r="G205" s="18">
        <f>G206</f>
        <v>133633.1</v>
      </c>
      <c r="H205" s="31">
        <f t="shared" si="28"/>
        <v>100</v>
      </c>
    </row>
    <row r="206" spans="1:8" ht="60.75" customHeight="1" x14ac:dyDescent="0.2">
      <c r="A206" s="29" t="s">
        <v>119</v>
      </c>
      <c r="B206" s="17" t="s">
        <v>25</v>
      </c>
      <c r="C206" s="17" t="s">
        <v>27</v>
      </c>
      <c r="D206" s="17" t="s">
        <v>271</v>
      </c>
      <c r="E206" s="17" t="s">
        <v>113</v>
      </c>
      <c r="F206" s="18">
        <v>133633.1</v>
      </c>
      <c r="G206" s="18">
        <v>133633.1</v>
      </c>
      <c r="H206" s="31">
        <f t="shared" si="28"/>
        <v>100</v>
      </c>
    </row>
    <row r="207" spans="1:8" ht="71.25" customHeight="1" x14ac:dyDescent="0.2">
      <c r="A207" s="29" t="s">
        <v>74</v>
      </c>
      <c r="B207" s="17" t="s">
        <v>25</v>
      </c>
      <c r="C207" s="17" t="s">
        <v>13</v>
      </c>
      <c r="D207" s="17"/>
      <c r="E207" s="17"/>
      <c r="F207" s="18">
        <f>F208</f>
        <v>47756.800000000003</v>
      </c>
      <c r="G207" s="18">
        <f>G208</f>
        <v>47582.400000000001</v>
      </c>
      <c r="H207" s="31">
        <f t="shared" si="28"/>
        <v>99.634816403109085</v>
      </c>
    </row>
    <row r="208" spans="1:8" ht="53.25" customHeight="1" x14ac:dyDescent="0.2">
      <c r="A208" s="29" t="s">
        <v>199</v>
      </c>
      <c r="B208" s="17" t="s">
        <v>25</v>
      </c>
      <c r="C208" s="17" t="s">
        <v>13</v>
      </c>
      <c r="D208" s="17" t="s">
        <v>180</v>
      </c>
      <c r="E208" s="17"/>
      <c r="F208" s="18">
        <f>F209+F211+F213</f>
        <v>47756.800000000003</v>
      </c>
      <c r="G208" s="18">
        <f>G209+G211+G213</f>
        <v>47582.400000000001</v>
      </c>
      <c r="H208" s="31">
        <f t="shared" si="28"/>
        <v>99.634816403109085</v>
      </c>
    </row>
    <row r="209" spans="1:8" ht="180.75" customHeight="1" x14ac:dyDescent="0.2">
      <c r="A209" s="57" t="s">
        <v>187</v>
      </c>
      <c r="B209" s="17" t="s">
        <v>25</v>
      </c>
      <c r="C209" s="17" t="s">
        <v>13</v>
      </c>
      <c r="D209" s="17" t="s">
        <v>188</v>
      </c>
      <c r="E209" s="17"/>
      <c r="F209" s="50">
        <v>491.1</v>
      </c>
      <c r="G209" s="51">
        <v>470.3</v>
      </c>
      <c r="H209" s="31">
        <f t="shared" si="28"/>
        <v>95.764610059051108</v>
      </c>
    </row>
    <row r="210" spans="1:8" ht="94.5" customHeight="1" x14ac:dyDescent="0.2">
      <c r="A210" s="41" t="s">
        <v>114</v>
      </c>
      <c r="B210" s="17" t="s">
        <v>25</v>
      </c>
      <c r="C210" s="17" t="s">
        <v>13</v>
      </c>
      <c r="D210" s="17" t="s">
        <v>188</v>
      </c>
      <c r="E210" s="17" t="s">
        <v>115</v>
      </c>
      <c r="F210" s="50">
        <v>491.1</v>
      </c>
      <c r="G210" s="51">
        <v>470.3</v>
      </c>
      <c r="H210" s="31">
        <f t="shared" ref="H210:H273" si="37">G210/F210*100</f>
        <v>95.764610059051108</v>
      </c>
    </row>
    <row r="211" spans="1:8" ht="62.25" customHeight="1" x14ac:dyDescent="0.2">
      <c r="A211" s="64" t="s">
        <v>198</v>
      </c>
      <c r="B211" s="17" t="s">
        <v>25</v>
      </c>
      <c r="C211" s="17" t="s">
        <v>13</v>
      </c>
      <c r="D211" s="17" t="s">
        <v>197</v>
      </c>
      <c r="E211" s="17"/>
      <c r="F211" s="18">
        <f>F212</f>
        <v>16877</v>
      </c>
      <c r="G211" s="19">
        <f t="shared" ref="G211" si="38">G212</f>
        <v>16774.400000000001</v>
      </c>
      <c r="H211" s="31">
        <f t="shared" si="37"/>
        <v>99.392072050719932</v>
      </c>
    </row>
    <row r="212" spans="1:8" ht="86.25" customHeight="1" x14ac:dyDescent="0.2">
      <c r="A212" s="41" t="s">
        <v>114</v>
      </c>
      <c r="B212" s="17" t="s">
        <v>25</v>
      </c>
      <c r="C212" s="17" t="s">
        <v>13</v>
      </c>
      <c r="D212" s="17" t="s">
        <v>197</v>
      </c>
      <c r="E212" s="17" t="s">
        <v>115</v>
      </c>
      <c r="F212" s="18">
        <v>16877</v>
      </c>
      <c r="G212" s="19">
        <v>16774.400000000001</v>
      </c>
      <c r="H212" s="31">
        <f t="shared" si="37"/>
        <v>99.392072050719932</v>
      </c>
    </row>
    <row r="213" spans="1:8" ht="60" customHeight="1" x14ac:dyDescent="0.2">
      <c r="A213" s="29" t="s">
        <v>54</v>
      </c>
      <c r="B213" s="17" t="s">
        <v>25</v>
      </c>
      <c r="C213" s="17" t="s">
        <v>13</v>
      </c>
      <c r="D213" s="30" t="s">
        <v>71</v>
      </c>
      <c r="E213" s="30"/>
      <c r="F213" s="18">
        <f>F214+F215+F216</f>
        <v>30388.7</v>
      </c>
      <c r="G213" s="19">
        <f>G214+G215+G216</f>
        <v>30337.7</v>
      </c>
      <c r="H213" s="31">
        <f t="shared" si="37"/>
        <v>99.832174459585303</v>
      </c>
    </row>
    <row r="214" spans="1:8" ht="116.25" customHeight="1" x14ac:dyDescent="0.2">
      <c r="A214" s="41" t="s">
        <v>114</v>
      </c>
      <c r="B214" s="17" t="s">
        <v>25</v>
      </c>
      <c r="C214" s="17" t="s">
        <v>13</v>
      </c>
      <c r="D214" s="30" t="s">
        <v>71</v>
      </c>
      <c r="E214" s="30" t="s">
        <v>115</v>
      </c>
      <c r="F214" s="18">
        <v>29746</v>
      </c>
      <c r="G214" s="19">
        <v>29695</v>
      </c>
      <c r="H214" s="31">
        <f t="shared" si="37"/>
        <v>99.828548376252272</v>
      </c>
    </row>
    <row r="215" spans="1:8" ht="52.5" customHeight="1" x14ac:dyDescent="0.2">
      <c r="A215" s="29" t="s">
        <v>119</v>
      </c>
      <c r="B215" s="17" t="s">
        <v>25</v>
      </c>
      <c r="C215" s="17" t="s">
        <v>13</v>
      </c>
      <c r="D215" s="30" t="s">
        <v>71</v>
      </c>
      <c r="E215" s="30" t="s">
        <v>113</v>
      </c>
      <c r="F215" s="18">
        <v>355.8</v>
      </c>
      <c r="G215" s="19">
        <v>355.8</v>
      </c>
      <c r="H215" s="31">
        <f t="shared" si="37"/>
        <v>100</v>
      </c>
    </row>
    <row r="216" spans="1:8" ht="30.75" customHeight="1" x14ac:dyDescent="0.2">
      <c r="A216" s="29" t="s">
        <v>117</v>
      </c>
      <c r="B216" s="17" t="s">
        <v>25</v>
      </c>
      <c r="C216" s="17" t="s">
        <v>13</v>
      </c>
      <c r="D216" s="30" t="s">
        <v>71</v>
      </c>
      <c r="E216" s="30" t="s">
        <v>116</v>
      </c>
      <c r="F216" s="18">
        <v>286.89999999999998</v>
      </c>
      <c r="G216" s="18">
        <v>286.89999999999998</v>
      </c>
      <c r="H216" s="31">
        <f t="shared" si="37"/>
        <v>100</v>
      </c>
    </row>
    <row r="217" spans="1:8" ht="53.25" customHeight="1" x14ac:dyDescent="0.2">
      <c r="A217" s="29" t="s">
        <v>108</v>
      </c>
      <c r="B217" s="17" t="s">
        <v>25</v>
      </c>
      <c r="C217" s="17" t="s">
        <v>22</v>
      </c>
      <c r="D217" s="17"/>
      <c r="E217" s="30"/>
      <c r="F217" s="58">
        <f>F218</f>
        <v>934.18</v>
      </c>
      <c r="G217" s="31">
        <f t="shared" ref="G217" si="39">G218</f>
        <v>934.18</v>
      </c>
      <c r="H217" s="31">
        <f t="shared" si="37"/>
        <v>100</v>
      </c>
    </row>
    <row r="218" spans="1:8" ht="57.75" customHeight="1" x14ac:dyDescent="0.2">
      <c r="A218" s="65" t="s">
        <v>150</v>
      </c>
      <c r="B218" s="17" t="s">
        <v>25</v>
      </c>
      <c r="C218" s="17" t="s">
        <v>22</v>
      </c>
      <c r="D218" s="17" t="s">
        <v>75</v>
      </c>
      <c r="E218" s="30"/>
      <c r="F218" s="58">
        <f t="shared" ref="F218:G219" si="40">F219</f>
        <v>934.18</v>
      </c>
      <c r="G218" s="31">
        <f t="shared" si="40"/>
        <v>934.18</v>
      </c>
      <c r="H218" s="31">
        <f t="shared" si="37"/>
        <v>100</v>
      </c>
    </row>
    <row r="219" spans="1:8" ht="158.25" customHeight="1" x14ac:dyDescent="0.2">
      <c r="A219" s="49" t="s">
        <v>158</v>
      </c>
      <c r="B219" s="17" t="s">
        <v>25</v>
      </c>
      <c r="C219" s="17" t="s">
        <v>22</v>
      </c>
      <c r="D219" s="17" t="s">
        <v>149</v>
      </c>
      <c r="E219" s="30"/>
      <c r="F219" s="58">
        <f t="shared" si="40"/>
        <v>934.18</v>
      </c>
      <c r="G219" s="31">
        <f t="shared" si="40"/>
        <v>934.18</v>
      </c>
      <c r="H219" s="31">
        <f t="shared" si="37"/>
        <v>100</v>
      </c>
    </row>
    <row r="220" spans="1:8" ht="36" customHeight="1" x14ac:dyDescent="0.2">
      <c r="A220" s="29" t="s">
        <v>63</v>
      </c>
      <c r="B220" s="17" t="s">
        <v>25</v>
      </c>
      <c r="C220" s="17" t="s">
        <v>22</v>
      </c>
      <c r="D220" s="17" t="s">
        <v>149</v>
      </c>
      <c r="E220" s="30" t="s">
        <v>113</v>
      </c>
      <c r="F220" s="58">
        <v>934.18</v>
      </c>
      <c r="G220" s="31">
        <v>934.18</v>
      </c>
      <c r="H220" s="31">
        <f t="shared" si="37"/>
        <v>100</v>
      </c>
    </row>
    <row r="221" spans="1:8" ht="27.75" hidden="1" x14ac:dyDescent="0.2">
      <c r="A221" s="29"/>
      <c r="B221" s="17"/>
      <c r="C221" s="17"/>
      <c r="D221" s="17"/>
      <c r="E221" s="30"/>
      <c r="F221" s="18"/>
      <c r="G221" s="19"/>
      <c r="H221" s="31" t="e">
        <f t="shared" si="37"/>
        <v>#DIV/0!</v>
      </c>
    </row>
    <row r="222" spans="1:8" ht="32.25" customHeight="1" x14ac:dyDescent="0.2">
      <c r="A222" s="29" t="s">
        <v>29</v>
      </c>
      <c r="B222" s="17" t="s">
        <v>25</v>
      </c>
      <c r="C222" s="17" t="s">
        <v>25</v>
      </c>
      <c r="D222" s="30" t="s">
        <v>11</v>
      </c>
      <c r="E222" s="30" t="s">
        <v>11</v>
      </c>
      <c r="F222" s="18">
        <f>F223+F225+F227</f>
        <v>1625</v>
      </c>
      <c r="G222" s="19">
        <f t="shared" ref="G222" si="41">G223+G225+G227</f>
        <v>1625</v>
      </c>
      <c r="H222" s="31">
        <f t="shared" si="37"/>
        <v>100</v>
      </c>
    </row>
    <row r="223" spans="1:8" ht="73.5" customHeight="1" x14ac:dyDescent="0.2">
      <c r="A223" s="29" t="s">
        <v>124</v>
      </c>
      <c r="B223" s="17" t="s">
        <v>25</v>
      </c>
      <c r="C223" s="17" t="s">
        <v>25</v>
      </c>
      <c r="D223" s="30" t="s">
        <v>104</v>
      </c>
      <c r="E223" s="30"/>
      <c r="F223" s="18">
        <f>F224</f>
        <v>150</v>
      </c>
      <c r="G223" s="19">
        <f t="shared" ref="G223" si="42">G224</f>
        <v>150</v>
      </c>
      <c r="H223" s="31">
        <f t="shared" si="37"/>
        <v>100</v>
      </c>
    </row>
    <row r="224" spans="1:8" ht="43.5" customHeight="1" x14ac:dyDescent="0.2">
      <c r="A224" s="29" t="s">
        <v>119</v>
      </c>
      <c r="B224" s="17" t="s">
        <v>25</v>
      </c>
      <c r="C224" s="17" t="s">
        <v>25</v>
      </c>
      <c r="D224" s="30" t="s">
        <v>104</v>
      </c>
      <c r="E224" s="30" t="s">
        <v>113</v>
      </c>
      <c r="F224" s="18">
        <v>150</v>
      </c>
      <c r="G224" s="18">
        <v>150</v>
      </c>
      <c r="H224" s="31">
        <f t="shared" si="37"/>
        <v>100</v>
      </c>
    </row>
    <row r="225" spans="1:9" ht="36" customHeight="1" x14ac:dyDescent="0.2">
      <c r="A225" s="29" t="s">
        <v>129</v>
      </c>
      <c r="B225" s="17" t="s">
        <v>25</v>
      </c>
      <c r="C225" s="17" t="s">
        <v>25</v>
      </c>
      <c r="D225" s="30" t="s">
        <v>144</v>
      </c>
      <c r="E225" s="30"/>
      <c r="F225" s="18">
        <f>F226</f>
        <v>550</v>
      </c>
      <c r="G225" s="19">
        <f>G226</f>
        <v>550</v>
      </c>
      <c r="H225" s="31">
        <f t="shared" si="37"/>
        <v>100</v>
      </c>
    </row>
    <row r="226" spans="1:9" ht="60.75" customHeight="1" x14ac:dyDescent="0.2">
      <c r="A226" s="29" t="s">
        <v>119</v>
      </c>
      <c r="B226" s="17" t="s">
        <v>25</v>
      </c>
      <c r="C226" s="17" t="s">
        <v>25</v>
      </c>
      <c r="D226" s="30" t="s">
        <v>144</v>
      </c>
      <c r="E226" s="30" t="s">
        <v>113</v>
      </c>
      <c r="F226" s="18">
        <v>550</v>
      </c>
      <c r="G226" s="18">
        <v>550</v>
      </c>
      <c r="H226" s="31">
        <f t="shared" si="37"/>
        <v>100</v>
      </c>
    </row>
    <row r="227" spans="1:9" ht="40.5" customHeight="1" x14ac:dyDescent="0.2">
      <c r="A227" s="29" t="s">
        <v>164</v>
      </c>
      <c r="B227" s="17" t="s">
        <v>25</v>
      </c>
      <c r="C227" s="17" t="s">
        <v>25</v>
      </c>
      <c r="D227" s="30" t="s">
        <v>140</v>
      </c>
      <c r="E227" s="30"/>
      <c r="F227" s="18">
        <f>F228</f>
        <v>925</v>
      </c>
      <c r="G227" s="18">
        <f>G228</f>
        <v>925</v>
      </c>
      <c r="H227" s="31">
        <f t="shared" si="37"/>
        <v>100</v>
      </c>
    </row>
    <row r="228" spans="1:9" ht="45" customHeight="1" x14ac:dyDescent="0.2">
      <c r="A228" s="29" t="s">
        <v>119</v>
      </c>
      <c r="B228" s="17" t="s">
        <v>25</v>
      </c>
      <c r="C228" s="17" t="s">
        <v>25</v>
      </c>
      <c r="D228" s="30" t="s">
        <v>140</v>
      </c>
      <c r="E228" s="30" t="s">
        <v>113</v>
      </c>
      <c r="F228" s="18">
        <v>925</v>
      </c>
      <c r="G228" s="18">
        <v>925</v>
      </c>
      <c r="H228" s="31">
        <f t="shared" si="37"/>
        <v>100</v>
      </c>
    </row>
    <row r="229" spans="1:9" ht="27" customHeight="1" x14ac:dyDescent="0.2">
      <c r="A229" s="29" t="s">
        <v>30</v>
      </c>
      <c r="B229" s="17" t="s">
        <v>25</v>
      </c>
      <c r="C229" s="17" t="s">
        <v>21</v>
      </c>
      <c r="D229" s="30" t="s">
        <v>11</v>
      </c>
      <c r="E229" s="30" t="s">
        <v>11</v>
      </c>
      <c r="F229" s="58">
        <f>F230+F234+F244</f>
        <v>18803.499999999996</v>
      </c>
      <c r="G229" s="31">
        <f t="shared" ref="G229" si="43">G230+G234</f>
        <v>18783.8</v>
      </c>
      <c r="H229" s="31">
        <f t="shared" si="37"/>
        <v>99.89523227058794</v>
      </c>
      <c r="I229" s="13"/>
    </row>
    <row r="230" spans="1:9" ht="32.25" customHeight="1" x14ac:dyDescent="0.2">
      <c r="A230" s="29" t="s">
        <v>250</v>
      </c>
      <c r="B230" s="17" t="s">
        <v>25</v>
      </c>
      <c r="C230" s="17" t="s">
        <v>21</v>
      </c>
      <c r="D230" s="30" t="s">
        <v>251</v>
      </c>
      <c r="E230" s="30"/>
      <c r="F230" s="18">
        <f>F231+F236+F239</f>
        <v>17868.599999999999</v>
      </c>
      <c r="G230" s="19">
        <f t="shared" ref="G230" si="44">G231+G236+G239</f>
        <v>17932.2</v>
      </c>
      <c r="H230" s="31">
        <f t="shared" si="37"/>
        <v>100.35593163426346</v>
      </c>
    </row>
    <row r="231" spans="1:9" ht="40.5" customHeight="1" x14ac:dyDescent="0.2">
      <c r="A231" s="29" t="s">
        <v>252</v>
      </c>
      <c r="B231" s="17" t="s">
        <v>25</v>
      </c>
      <c r="C231" s="17" t="s">
        <v>21</v>
      </c>
      <c r="D231" s="30" t="s">
        <v>249</v>
      </c>
      <c r="E231" s="30"/>
      <c r="F231" s="18">
        <f>F232</f>
        <v>2151.9</v>
      </c>
      <c r="G231" s="19">
        <f t="shared" ref="G231" si="45">G232</f>
        <v>2151.9</v>
      </c>
      <c r="H231" s="31">
        <f t="shared" si="37"/>
        <v>100</v>
      </c>
    </row>
    <row r="232" spans="1:9" ht="60" customHeight="1" x14ac:dyDescent="0.2">
      <c r="A232" s="29" t="s">
        <v>248</v>
      </c>
      <c r="B232" s="17" t="s">
        <v>25</v>
      </c>
      <c r="C232" s="17" t="s">
        <v>21</v>
      </c>
      <c r="D232" s="17" t="s">
        <v>275</v>
      </c>
      <c r="E232" s="30"/>
      <c r="F232" s="18">
        <f>F233</f>
        <v>2151.9</v>
      </c>
      <c r="G232" s="19">
        <f t="shared" ref="G232" si="46">G233</f>
        <v>2151.9</v>
      </c>
      <c r="H232" s="31">
        <f t="shared" si="37"/>
        <v>100</v>
      </c>
    </row>
    <row r="233" spans="1:9" ht="116.25" customHeight="1" x14ac:dyDescent="0.2">
      <c r="A233" s="41" t="s">
        <v>114</v>
      </c>
      <c r="B233" s="17" t="s">
        <v>25</v>
      </c>
      <c r="C233" s="17" t="s">
        <v>21</v>
      </c>
      <c r="D233" s="17" t="s">
        <v>275</v>
      </c>
      <c r="E233" s="30" t="s">
        <v>115</v>
      </c>
      <c r="F233" s="18">
        <v>2151.9</v>
      </c>
      <c r="G233" s="19">
        <v>2151.9</v>
      </c>
      <c r="H233" s="31">
        <f t="shared" si="37"/>
        <v>100</v>
      </c>
    </row>
    <row r="234" spans="1:9" ht="72" customHeight="1" x14ac:dyDescent="0.2">
      <c r="A234" s="41" t="s">
        <v>247</v>
      </c>
      <c r="B234" s="17" t="s">
        <v>25</v>
      </c>
      <c r="C234" s="17" t="s">
        <v>21</v>
      </c>
      <c r="D234" s="30" t="s">
        <v>274</v>
      </c>
      <c r="E234" s="17"/>
      <c r="F234" s="18">
        <f>F235</f>
        <v>851.6</v>
      </c>
      <c r="G234" s="19">
        <f t="shared" ref="G234" si="47">G235</f>
        <v>851.6</v>
      </c>
      <c r="H234" s="31">
        <f t="shared" si="37"/>
        <v>100</v>
      </c>
    </row>
    <row r="235" spans="1:9" ht="87.75" customHeight="1" x14ac:dyDescent="0.2">
      <c r="A235" s="41" t="s">
        <v>114</v>
      </c>
      <c r="B235" s="17" t="s">
        <v>25</v>
      </c>
      <c r="C235" s="17" t="s">
        <v>21</v>
      </c>
      <c r="D235" s="30" t="s">
        <v>274</v>
      </c>
      <c r="E235" s="17" t="s">
        <v>115</v>
      </c>
      <c r="F235" s="18">
        <v>851.6</v>
      </c>
      <c r="G235" s="19">
        <v>851.6</v>
      </c>
      <c r="H235" s="31">
        <f t="shared" si="37"/>
        <v>100</v>
      </c>
    </row>
    <row r="236" spans="1:9" ht="37.5" customHeight="1" x14ac:dyDescent="0.2">
      <c r="A236" s="29" t="s">
        <v>165</v>
      </c>
      <c r="B236" s="17" t="s">
        <v>25</v>
      </c>
      <c r="C236" s="17" t="s">
        <v>21</v>
      </c>
      <c r="D236" s="30" t="s">
        <v>143</v>
      </c>
      <c r="E236" s="30"/>
      <c r="F236" s="18">
        <f>F237</f>
        <v>417.6</v>
      </c>
      <c r="G236" s="19">
        <f>G237</f>
        <v>413.4</v>
      </c>
      <c r="H236" s="31">
        <f t="shared" si="37"/>
        <v>98.994252873563198</v>
      </c>
    </row>
    <row r="237" spans="1:9" ht="63.75" customHeight="1" x14ac:dyDescent="0.2">
      <c r="A237" s="46" t="s">
        <v>157</v>
      </c>
      <c r="B237" s="17" t="s">
        <v>25</v>
      </c>
      <c r="C237" s="17" t="s">
        <v>21</v>
      </c>
      <c r="D237" s="30" t="s">
        <v>151</v>
      </c>
      <c r="E237" s="30"/>
      <c r="F237" s="18">
        <f>F238</f>
        <v>417.6</v>
      </c>
      <c r="G237" s="19">
        <f t="shared" ref="G237" si="48">G238</f>
        <v>413.4</v>
      </c>
      <c r="H237" s="31">
        <f t="shared" si="37"/>
        <v>98.994252873563198</v>
      </c>
    </row>
    <row r="238" spans="1:9" ht="59.25" customHeight="1" x14ac:dyDescent="0.2">
      <c r="A238" s="29" t="s">
        <v>119</v>
      </c>
      <c r="B238" s="17" t="s">
        <v>25</v>
      </c>
      <c r="C238" s="17" t="s">
        <v>21</v>
      </c>
      <c r="D238" s="30" t="s">
        <v>151</v>
      </c>
      <c r="E238" s="30" t="s">
        <v>113</v>
      </c>
      <c r="F238" s="18">
        <v>417.6</v>
      </c>
      <c r="G238" s="19">
        <v>413.4</v>
      </c>
      <c r="H238" s="31">
        <f t="shared" si="37"/>
        <v>98.994252873563198</v>
      </c>
    </row>
    <row r="239" spans="1:9" ht="61.5" customHeight="1" x14ac:dyDescent="0.2">
      <c r="A239" s="29" t="s">
        <v>76</v>
      </c>
      <c r="B239" s="17" t="s">
        <v>25</v>
      </c>
      <c r="C239" s="17" t="s">
        <v>21</v>
      </c>
      <c r="D239" s="30" t="s">
        <v>163</v>
      </c>
      <c r="E239" s="30"/>
      <c r="F239" s="18">
        <f>F240+F242+F243</f>
        <v>15299.1</v>
      </c>
      <c r="G239" s="19">
        <f t="shared" ref="G239" si="49">G240+G242+G243+G244</f>
        <v>15366.9</v>
      </c>
      <c r="H239" s="31">
        <f t="shared" si="37"/>
        <v>100.44316332333274</v>
      </c>
    </row>
    <row r="240" spans="1:9" ht="43.5" customHeight="1" x14ac:dyDescent="0.2">
      <c r="A240" s="29" t="s">
        <v>46</v>
      </c>
      <c r="B240" s="17" t="s">
        <v>25</v>
      </c>
      <c r="C240" s="17" t="s">
        <v>21</v>
      </c>
      <c r="D240" s="17" t="s">
        <v>218</v>
      </c>
      <c r="E240" s="17" t="s">
        <v>11</v>
      </c>
      <c r="F240" s="18">
        <f>F241</f>
        <v>6015.5</v>
      </c>
      <c r="G240" s="19">
        <f t="shared" ref="G240" si="50">G241</f>
        <v>6007.5</v>
      </c>
      <c r="H240" s="31">
        <f t="shared" si="37"/>
        <v>99.867010223589062</v>
      </c>
    </row>
    <row r="241" spans="1:10" ht="97.5" customHeight="1" x14ac:dyDescent="0.2">
      <c r="A241" s="41" t="s">
        <v>114</v>
      </c>
      <c r="B241" s="17" t="s">
        <v>25</v>
      </c>
      <c r="C241" s="17" t="s">
        <v>21</v>
      </c>
      <c r="D241" s="17" t="s">
        <v>218</v>
      </c>
      <c r="E241" s="30" t="s">
        <v>115</v>
      </c>
      <c r="F241" s="66">
        <v>6015.5</v>
      </c>
      <c r="G241" s="67">
        <v>6007.5</v>
      </c>
      <c r="H241" s="31">
        <f t="shared" si="37"/>
        <v>99.867010223589062</v>
      </c>
    </row>
    <row r="242" spans="1:10" ht="90.75" customHeight="1" x14ac:dyDescent="0.2">
      <c r="A242" s="41" t="s">
        <v>114</v>
      </c>
      <c r="B242" s="17" t="s">
        <v>25</v>
      </c>
      <c r="C242" s="17" t="s">
        <v>21</v>
      </c>
      <c r="D242" s="17" t="s">
        <v>219</v>
      </c>
      <c r="E242" s="30" t="s">
        <v>115</v>
      </c>
      <c r="F242" s="66">
        <v>8212.1</v>
      </c>
      <c r="G242" s="67">
        <v>8204.6</v>
      </c>
      <c r="H242" s="31">
        <f t="shared" si="37"/>
        <v>99.908671350811602</v>
      </c>
    </row>
    <row r="243" spans="1:10" ht="38.25" customHeight="1" x14ac:dyDescent="0.2">
      <c r="A243" s="29" t="s">
        <v>119</v>
      </c>
      <c r="B243" s="17" t="s">
        <v>25</v>
      </c>
      <c r="C243" s="17" t="s">
        <v>21</v>
      </c>
      <c r="D243" s="17" t="s">
        <v>219</v>
      </c>
      <c r="E243" s="17" t="s">
        <v>113</v>
      </c>
      <c r="F243" s="18">
        <v>1071.5</v>
      </c>
      <c r="G243" s="18">
        <v>1071.5</v>
      </c>
      <c r="H243" s="31">
        <f t="shared" si="37"/>
        <v>100</v>
      </c>
    </row>
    <row r="244" spans="1:10" ht="69.75" customHeight="1" x14ac:dyDescent="0.2">
      <c r="A244" s="29" t="s">
        <v>286</v>
      </c>
      <c r="B244" s="17" t="s">
        <v>25</v>
      </c>
      <c r="C244" s="17" t="s">
        <v>21</v>
      </c>
      <c r="D244" s="17" t="s">
        <v>287</v>
      </c>
      <c r="E244" s="17"/>
      <c r="F244" s="18">
        <v>83.3</v>
      </c>
      <c r="G244" s="18">
        <v>83.3</v>
      </c>
      <c r="H244" s="31">
        <f t="shared" si="37"/>
        <v>100</v>
      </c>
    </row>
    <row r="245" spans="1:10" ht="86.25" customHeight="1" x14ac:dyDescent="0.2">
      <c r="A245" s="29" t="s">
        <v>114</v>
      </c>
      <c r="B245" s="17" t="s">
        <v>25</v>
      </c>
      <c r="C245" s="17" t="s">
        <v>21</v>
      </c>
      <c r="D245" s="17" t="s">
        <v>287</v>
      </c>
      <c r="E245" s="17" t="s">
        <v>115</v>
      </c>
      <c r="F245" s="18">
        <v>83.3</v>
      </c>
      <c r="G245" s="18">
        <v>83.3</v>
      </c>
      <c r="H245" s="31">
        <f t="shared" si="37"/>
        <v>100</v>
      </c>
    </row>
    <row r="246" spans="1:10" ht="34.5" customHeight="1" x14ac:dyDescent="0.2">
      <c r="A246" s="23" t="s">
        <v>32</v>
      </c>
      <c r="B246" s="24" t="s">
        <v>31</v>
      </c>
      <c r="C246" s="24"/>
      <c r="D246" s="52" t="s">
        <v>11</v>
      </c>
      <c r="E246" s="52" t="s">
        <v>11</v>
      </c>
      <c r="F246" s="26">
        <f>F247+F270</f>
        <v>44287.9</v>
      </c>
      <c r="G246" s="27">
        <f t="shared" ref="G246" si="51">G247+G270</f>
        <v>44128.30000000001</v>
      </c>
      <c r="H246" s="31">
        <f t="shared" si="37"/>
        <v>99.63963068919503</v>
      </c>
      <c r="I246" s="10"/>
      <c r="J246" s="10"/>
    </row>
    <row r="247" spans="1:10" ht="27.75" x14ac:dyDescent="0.2">
      <c r="A247" s="29" t="s">
        <v>32</v>
      </c>
      <c r="B247" s="17" t="s">
        <v>31</v>
      </c>
      <c r="C247" s="17" t="s">
        <v>12</v>
      </c>
      <c r="D247" s="30" t="s">
        <v>11</v>
      </c>
      <c r="E247" s="30" t="s">
        <v>11</v>
      </c>
      <c r="F247" s="18">
        <f>F248+F254</f>
        <v>42405</v>
      </c>
      <c r="G247" s="18">
        <f t="shared" ref="G247" si="52">G248+G254</f>
        <v>42245.400000000009</v>
      </c>
      <c r="H247" s="31">
        <f t="shared" si="37"/>
        <v>99.623629288998956</v>
      </c>
      <c r="I247" s="10"/>
      <c r="J247" s="10"/>
    </row>
    <row r="248" spans="1:10" ht="33" customHeight="1" x14ac:dyDescent="0.2">
      <c r="A248" s="29" t="s">
        <v>40</v>
      </c>
      <c r="B248" s="17" t="s">
        <v>31</v>
      </c>
      <c r="C248" s="17" t="s">
        <v>12</v>
      </c>
      <c r="D248" s="37"/>
      <c r="E248" s="37"/>
      <c r="F248" s="18">
        <f>F249</f>
        <v>4937</v>
      </c>
      <c r="G248" s="19">
        <f t="shared" ref="G248" si="53">G249</f>
        <v>4937</v>
      </c>
      <c r="H248" s="31">
        <f t="shared" si="37"/>
        <v>100</v>
      </c>
      <c r="I248" s="10"/>
    </row>
    <row r="249" spans="1:10" ht="44.25" customHeight="1" x14ac:dyDescent="0.2">
      <c r="A249" s="29" t="s">
        <v>77</v>
      </c>
      <c r="B249" s="17" t="s">
        <v>31</v>
      </c>
      <c r="C249" s="17" t="s">
        <v>12</v>
      </c>
      <c r="D249" s="17" t="s">
        <v>78</v>
      </c>
      <c r="E249" s="17"/>
      <c r="F249" s="18">
        <f t="shared" ref="F249:G250" si="54">F250</f>
        <v>4937</v>
      </c>
      <c r="G249" s="19">
        <f t="shared" si="54"/>
        <v>4937</v>
      </c>
      <c r="H249" s="31">
        <f t="shared" si="37"/>
        <v>100</v>
      </c>
    </row>
    <row r="250" spans="1:10" ht="33.75" customHeight="1" x14ac:dyDescent="0.2">
      <c r="A250" s="29" t="s">
        <v>77</v>
      </c>
      <c r="B250" s="17" t="s">
        <v>31</v>
      </c>
      <c r="C250" s="17" t="s">
        <v>12</v>
      </c>
      <c r="D250" s="17" t="s">
        <v>78</v>
      </c>
      <c r="E250" s="17"/>
      <c r="F250" s="18">
        <f t="shared" si="54"/>
        <v>4937</v>
      </c>
      <c r="G250" s="19">
        <f t="shared" si="54"/>
        <v>4937</v>
      </c>
      <c r="H250" s="31">
        <f t="shared" si="37"/>
        <v>100</v>
      </c>
    </row>
    <row r="251" spans="1:10" ht="51.75" customHeight="1" x14ac:dyDescent="0.2">
      <c r="A251" s="29" t="s">
        <v>54</v>
      </c>
      <c r="B251" s="17" t="s">
        <v>31</v>
      </c>
      <c r="C251" s="17" t="s">
        <v>12</v>
      </c>
      <c r="D251" s="17" t="s">
        <v>53</v>
      </c>
      <c r="E251" s="17"/>
      <c r="F251" s="18">
        <f>F252+F253</f>
        <v>4937</v>
      </c>
      <c r="G251" s="19">
        <f t="shared" ref="G251" si="55">G252+G253</f>
        <v>4937</v>
      </c>
      <c r="H251" s="31">
        <f t="shared" si="37"/>
        <v>100</v>
      </c>
    </row>
    <row r="252" spans="1:10" ht="87.75" customHeight="1" x14ac:dyDescent="0.2">
      <c r="A252" s="41" t="s">
        <v>114</v>
      </c>
      <c r="B252" s="17" t="s">
        <v>31</v>
      </c>
      <c r="C252" s="17" t="s">
        <v>12</v>
      </c>
      <c r="D252" s="17" t="s">
        <v>53</v>
      </c>
      <c r="E252" s="17" t="s">
        <v>115</v>
      </c>
      <c r="F252" s="18">
        <v>4829.7</v>
      </c>
      <c r="G252" s="18">
        <v>4829.7</v>
      </c>
      <c r="H252" s="31">
        <f t="shared" si="37"/>
        <v>100</v>
      </c>
    </row>
    <row r="253" spans="1:10" ht="42" customHeight="1" x14ac:dyDescent="0.2">
      <c r="A253" s="29" t="s">
        <v>119</v>
      </c>
      <c r="B253" s="17" t="s">
        <v>31</v>
      </c>
      <c r="C253" s="17" t="s">
        <v>12</v>
      </c>
      <c r="D253" s="17" t="s">
        <v>53</v>
      </c>
      <c r="E253" s="17" t="s">
        <v>113</v>
      </c>
      <c r="F253" s="18">
        <v>107.3</v>
      </c>
      <c r="G253" s="18">
        <v>107.3</v>
      </c>
      <c r="H253" s="31">
        <f t="shared" si="37"/>
        <v>100</v>
      </c>
    </row>
    <row r="254" spans="1:10" ht="36" customHeight="1" x14ac:dyDescent="0.2">
      <c r="A254" s="29" t="s">
        <v>79</v>
      </c>
      <c r="B254" s="17" t="s">
        <v>31</v>
      </c>
      <c r="C254" s="17" t="s">
        <v>12</v>
      </c>
      <c r="D254" s="17" t="s">
        <v>253</v>
      </c>
      <c r="E254" s="17"/>
      <c r="F254" s="18">
        <f>F256+F257+F259+F260+F261+F265+F267+F269</f>
        <v>37468</v>
      </c>
      <c r="G254" s="18">
        <f t="shared" ref="G254" si="56">G255+G263+G268+G261</f>
        <v>37308.400000000009</v>
      </c>
      <c r="H254" s="31">
        <f t="shared" si="37"/>
        <v>99.574036511156208</v>
      </c>
    </row>
    <row r="255" spans="1:10" ht="36" customHeight="1" x14ac:dyDescent="0.2">
      <c r="A255" s="29" t="s">
        <v>54</v>
      </c>
      <c r="B255" s="17" t="s">
        <v>31</v>
      </c>
      <c r="C255" s="17" t="s">
        <v>12</v>
      </c>
      <c r="D255" s="17" t="s">
        <v>298</v>
      </c>
      <c r="E255" s="17" t="s">
        <v>11</v>
      </c>
      <c r="F255" s="18">
        <f>F256+F257+F258+F260</f>
        <v>36507.100000000006</v>
      </c>
      <c r="G255" s="18">
        <f t="shared" ref="G255" si="57">G256+G257+G258+G260</f>
        <v>36347.500000000007</v>
      </c>
      <c r="H255" s="31">
        <f t="shared" si="37"/>
        <v>99.562824765593547</v>
      </c>
    </row>
    <row r="256" spans="1:10" ht="102" customHeight="1" x14ac:dyDescent="0.2">
      <c r="A256" s="41" t="s">
        <v>114</v>
      </c>
      <c r="B256" s="17" t="s">
        <v>31</v>
      </c>
      <c r="C256" s="17" t="s">
        <v>12</v>
      </c>
      <c r="D256" s="17" t="s">
        <v>55</v>
      </c>
      <c r="E256" s="17" t="s">
        <v>115</v>
      </c>
      <c r="F256" s="18">
        <v>30457.9</v>
      </c>
      <c r="G256" s="19">
        <v>30405.9</v>
      </c>
      <c r="H256" s="31">
        <f t="shared" si="37"/>
        <v>99.829272536845934</v>
      </c>
    </row>
    <row r="257" spans="1:8" ht="42.75" customHeight="1" x14ac:dyDescent="0.2">
      <c r="A257" s="29" t="s">
        <v>119</v>
      </c>
      <c r="B257" s="17" t="s">
        <v>31</v>
      </c>
      <c r="C257" s="17" t="s">
        <v>12</v>
      </c>
      <c r="D257" s="17" t="s">
        <v>55</v>
      </c>
      <c r="E257" s="17" t="s">
        <v>113</v>
      </c>
      <c r="F257" s="18">
        <v>3159.5</v>
      </c>
      <c r="G257" s="19">
        <v>3053.4</v>
      </c>
      <c r="H257" s="31">
        <f t="shared" si="37"/>
        <v>96.641873714195299</v>
      </c>
    </row>
    <row r="258" spans="1:8" ht="63.75" customHeight="1" x14ac:dyDescent="0.2">
      <c r="A258" s="29" t="s">
        <v>228</v>
      </c>
      <c r="B258" s="17" t="s">
        <v>31</v>
      </c>
      <c r="C258" s="17" t="s">
        <v>12</v>
      </c>
      <c r="D258" s="17" t="s">
        <v>220</v>
      </c>
      <c r="E258" s="17"/>
      <c r="F258" s="18">
        <v>2627.4</v>
      </c>
      <c r="G258" s="18">
        <v>2625.9</v>
      </c>
      <c r="H258" s="31">
        <f t="shared" si="37"/>
        <v>99.942909340031974</v>
      </c>
    </row>
    <row r="259" spans="1:8" ht="44.25" customHeight="1" x14ac:dyDescent="0.2">
      <c r="A259" s="29" t="s">
        <v>119</v>
      </c>
      <c r="B259" s="17" t="s">
        <v>31</v>
      </c>
      <c r="C259" s="17" t="s">
        <v>12</v>
      </c>
      <c r="D259" s="17" t="s">
        <v>220</v>
      </c>
      <c r="E259" s="17" t="s">
        <v>113</v>
      </c>
      <c r="F259" s="18">
        <v>2627.4</v>
      </c>
      <c r="G259" s="32">
        <v>2625.9</v>
      </c>
      <c r="H259" s="31">
        <f t="shared" si="37"/>
        <v>99.942909340031974</v>
      </c>
    </row>
    <row r="260" spans="1:8" ht="27" customHeight="1" x14ac:dyDescent="0.2">
      <c r="A260" s="29" t="s">
        <v>117</v>
      </c>
      <c r="B260" s="17" t="s">
        <v>31</v>
      </c>
      <c r="C260" s="17" t="s">
        <v>12</v>
      </c>
      <c r="D260" s="17" t="s">
        <v>55</v>
      </c>
      <c r="E260" s="17" t="s">
        <v>116</v>
      </c>
      <c r="F260" s="18">
        <v>262.3</v>
      </c>
      <c r="G260" s="18">
        <v>262.3</v>
      </c>
      <c r="H260" s="31">
        <f t="shared" si="37"/>
        <v>100</v>
      </c>
    </row>
    <row r="261" spans="1:8" ht="30" customHeight="1" x14ac:dyDescent="0.2">
      <c r="A261" s="68" t="s">
        <v>265</v>
      </c>
      <c r="B261" s="17" t="s">
        <v>31</v>
      </c>
      <c r="C261" s="17" t="s">
        <v>12</v>
      </c>
      <c r="D261" s="17" t="s">
        <v>266</v>
      </c>
      <c r="E261" s="17"/>
      <c r="F261" s="69">
        <f>F262</f>
        <v>73.599999999999994</v>
      </c>
      <c r="G261" s="69">
        <f>G262</f>
        <v>73.599999999999994</v>
      </c>
      <c r="H261" s="31">
        <f t="shared" si="37"/>
        <v>100</v>
      </c>
    </row>
    <row r="262" spans="1:8" ht="38.25" customHeight="1" x14ac:dyDescent="0.2">
      <c r="A262" s="29" t="s">
        <v>119</v>
      </c>
      <c r="B262" s="17" t="s">
        <v>31</v>
      </c>
      <c r="C262" s="17" t="s">
        <v>12</v>
      </c>
      <c r="D262" s="17" t="s">
        <v>266</v>
      </c>
      <c r="E262" s="17" t="s">
        <v>113</v>
      </c>
      <c r="F262" s="69">
        <v>73.599999999999994</v>
      </c>
      <c r="G262" s="69">
        <v>73.599999999999994</v>
      </c>
      <c r="H262" s="31">
        <f t="shared" si="37"/>
        <v>100</v>
      </c>
    </row>
    <row r="263" spans="1:8" ht="55.5" customHeight="1" x14ac:dyDescent="0.2">
      <c r="A263" s="29" t="s">
        <v>269</v>
      </c>
      <c r="B263" s="17" t="s">
        <v>31</v>
      </c>
      <c r="C263" s="17" t="s">
        <v>12</v>
      </c>
      <c r="D263" s="17" t="s">
        <v>270</v>
      </c>
      <c r="E263" s="17"/>
      <c r="F263" s="18">
        <f>F264+F266</f>
        <v>587.30000000000007</v>
      </c>
      <c r="G263" s="19">
        <f t="shared" ref="G263" si="58">G264+G266</f>
        <v>587.30000000000007</v>
      </c>
      <c r="H263" s="31">
        <f t="shared" si="37"/>
        <v>100</v>
      </c>
    </row>
    <row r="264" spans="1:8" ht="69.75" customHeight="1" x14ac:dyDescent="0.2">
      <c r="A264" s="64" t="s">
        <v>267</v>
      </c>
      <c r="B264" s="17" t="s">
        <v>31</v>
      </c>
      <c r="C264" s="17" t="s">
        <v>12</v>
      </c>
      <c r="D264" s="17" t="s">
        <v>268</v>
      </c>
      <c r="E264" s="17"/>
      <c r="F264" s="18">
        <v>533.6</v>
      </c>
      <c r="G264" s="18">
        <v>533.6</v>
      </c>
      <c r="H264" s="31">
        <f t="shared" si="37"/>
        <v>100</v>
      </c>
    </row>
    <row r="265" spans="1:8" ht="42" customHeight="1" x14ac:dyDescent="0.2">
      <c r="A265" s="29" t="s">
        <v>119</v>
      </c>
      <c r="B265" s="17" t="s">
        <v>31</v>
      </c>
      <c r="C265" s="17" t="s">
        <v>12</v>
      </c>
      <c r="D265" s="17" t="s">
        <v>268</v>
      </c>
      <c r="E265" s="17" t="s">
        <v>113</v>
      </c>
      <c r="F265" s="18">
        <v>533.6</v>
      </c>
      <c r="G265" s="18">
        <v>533.6</v>
      </c>
      <c r="H265" s="31">
        <f t="shared" si="37"/>
        <v>100</v>
      </c>
    </row>
    <row r="266" spans="1:8" ht="32.25" customHeight="1" x14ac:dyDescent="0.2">
      <c r="A266" s="29" t="s">
        <v>265</v>
      </c>
      <c r="B266" s="17" t="s">
        <v>31</v>
      </c>
      <c r="C266" s="17" t="s">
        <v>12</v>
      </c>
      <c r="D266" s="17" t="s">
        <v>268</v>
      </c>
      <c r="E266" s="17"/>
      <c r="F266" s="18">
        <v>53.7</v>
      </c>
      <c r="G266" s="18">
        <v>53.7</v>
      </c>
      <c r="H266" s="31">
        <f t="shared" si="37"/>
        <v>100</v>
      </c>
    </row>
    <row r="267" spans="1:8" ht="30.75" customHeight="1" x14ac:dyDescent="0.2">
      <c r="A267" s="29" t="s">
        <v>117</v>
      </c>
      <c r="B267" s="17" t="s">
        <v>31</v>
      </c>
      <c r="C267" s="17" t="s">
        <v>12</v>
      </c>
      <c r="D267" s="17" t="s">
        <v>268</v>
      </c>
      <c r="E267" s="17" t="s">
        <v>116</v>
      </c>
      <c r="F267" s="18">
        <v>53.7</v>
      </c>
      <c r="G267" s="18">
        <v>53.7</v>
      </c>
      <c r="H267" s="31">
        <f t="shared" si="37"/>
        <v>100</v>
      </c>
    </row>
    <row r="268" spans="1:8" ht="48" customHeight="1" x14ac:dyDescent="0.2">
      <c r="A268" s="29" t="s">
        <v>105</v>
      </c>
      <c r="B268" s="17" t="s">
        <v>31</v>
      </c>
      <c r="C268" s="17" t="s">
        <v>12</v>
      </c>
      <c r="D268" s="17" t="s">
        <v>106</v>
      </c>
      <c r="E268" s="17"/>
      <c r="F268" s="18">
        <f>F269</f>
        <v>300</v>
      </c>
      <c r="G268" s="19">
        <f>G269</f>
        <v>300</v>
      </c>
      <c r="H268" s="31">
        <f t="shared" si="37"/>
        <v>100</v>
      </c>
    </row>
    <row r="269" spans="1:8" ht="44.25" customHeight="1" x14ac:dyDescent="0.2">
      <c r="A269" s="29" t="s">
        <v>119</v>
      </c>
      <c r="B269" s="17" t="s">
        <v>31</v>
      </c>
      <c r="C269" s="17" t="s">
        <v>12</v>
      </c>
      <c r="D269" s="17" t="s">
        <v>106</v>
      </c>
      <c r="E269" s="17" t="s">
        <v>113</v>
      </c>
      <c r="F269" s="18">
        <v>300</v>
      </c>
      <c r="G269" s="18">
        <v>300</v>
      </c>
      <c r="H269" s="31">
        <f t="shared" si="37"/>
        <v>100</v>
      </c>
    </row>
    <row r="270" spans="1:8" ht="34.5" customHeight="1" x14ac:dyDescent="0.2">
      <c r="A270" s="29" t="s">
        <v>45</v>
      </c>
      <c r="B270" s="17" t="s">
        <v>31</v>
      </c>
      <c r="C270" s="17" t="s">
        <v>15</v>
      </c>
      <c r="D270" s="37"/>
      <c r="E270" s="37"/>
      <c r="F270" s="18">
        <f>F272+F275</f>
        <v>1882.9</v>
      </c>
      <c r="G270" s="18">
        <f>G272+G275</f>
        <v>1882.9</v>
      </c>
      <c r="H270" s="31">
        <f t="shared" si="37"/>
        <v>100</v>
      </c>
    </row>
    <row r="271" spans="1:8" ht="46.5" customHeight="1" x14ac:dyDescent="0.2">
      <c r="A271" s="29" t="s">
        <v>81</v>
      </c>
      <c r="B271" s="17" t="s">
        <v>31</v>
      </c>
      <c r="C271" s="17" t="s">
        <v>15</v>
      </c>
      <c r="D271" s="30" t="s">
        <v>80</v>
      </c>
      <c r="E271" s="30"/>
      <c r="F271" s="18">
        <f>F272</f>
        <v>1869</v>
      </c>
      <c r="G271" s="67">
        <f>G272</f>
        <v>1869</v>
      </c>
      <c r="H271" s="31">
        <f t="shared" si="37"/>
        <v>100</v>
      </c>
    </row>
    <row r="272" spans="1:8" ht="45.75" customHeight="1" x14ac:dyDescent="0.2">
      <c r="A272" s="29" t="s">
        <v>46</v>
      </c>
      <c r="B272" s="17" t="s">
        <v>31</v>
      </c>
      <c r="C272" s="17" t="s">
        <v>15</v>
      </c>
      <c r="D272" s="17" t="s">
        <v>56</v>
      </c>
      <c r="E272" s="17"/>
      <c r="F272" s="18">
        <f>F273+F274</f>
        <v>1869</v>
      </c>
      <c r="G272" s="19">
        <f>G273+G274</f>
        <v>1869</v>
      </c>
      <c r="H272" s="31">
        <f t="shared" si="37"/>
        <v>100</v>
      </c>
    </row>
    <row r="273" spans="1:8" ht="101.25" customHeight="1" x14ac:dyDescent="0.2">
      <c r="A273" s="41" t="s">
        <v>114</v>
      </c>
      <c r="B273" s="17" t="s">
        <v>31</v>
      </c>
      <c r="C273" s="17" t="s">
        <v>15</v>
      </c>
      <c r="D273" s="17" t="s">
        <v>56</v>
      </c>
      <c r="E273" s="17" t="s">
        <v>115</v>
      </c>
      <c r="F273" s="18">
        <v>1869</v>
      </c>
      <c r="G273" s="18">
        <v>1869</v>
      </c>
      <c r="H273" s="31">
        <f t="shared" si="37"/>
        <v>100</v>
      </c>
    </row>
    <row r="274" spans="1:8" ht="23.25" hidden="1" customHeight="1" x14ac:dyDescent="0.2">
      <c r="A274" s="29"/>
      <c r="B274" s="17" t="s">
        <v>31</v>
      </c>
      <c r="C274" s="17" t="s">
        <v>15</v>
      </c>
      <c r="D274" s="17"/>
      <c r="E274" s="17"/>
      <c r="F274" s="18"/>
      <c r="G274" s="32"/>
      <c r="H274" s="31" t="e">
        <f t="shared" ref="H274:H322" si="59">G274/F274*100</f>
        <v>#DIV/0!</v>
      </c>
    </row>
    <row r="275" spans="1:8" ht="74.25" customHeight="1" x14ac:dyDescent="0.2">
      <c r="A275" s="29" t="s">
        <v>286</v>
      </c>
      <c r="B275" s="17" t="s">
        <v>31</v>
      </c>
      <c r="C275" s="17" t="s">
        <v>15</v>
      </c>
      <c r="D275" s="17" t="s">
        <v>296</v>
      </c>
      <c r="E275" s="17"/>
      <c r="F275" s="18">
        <v>13.9</v>
      </c>
      <c r="G275" s="18">
        <v>13.9</v>
      </c>
      <c r="H275" s="31">
        <f t="shared" si="59"/>
        <v>100</v>
      </c>
    </row>
    <row r="276" spans="1:8" ht="93" customHeight="1" x14ac:dyDescent="0.2">
      <c r="A276" s="29" t="s">
        <v>114</v>
      </c>
      <c r="B276" s="17" t="s">
        <v>31</v>
      </c>
      <c r="C276" s="17" t="s">
        <v>15</v>
      </c>
      <c r="D276" s="17" t="s">
        <v>296</v>
      </c>
      <c r="E276" s="17" t="s">
        <v>115</v>
      </c>
      <c r="F276" s="18">
        <v>13.9</v>
      </c>
      <c r="G276" s="18">
        <v>13.9</v>
      </c>
      <c r="H276" s="31">
        <f t="shared" si="59"/>
        <v>100</v>
      </c>
    </row>
    <row r="277" spans="1:8" ht="27" customHeight="1" x14ac:dyDescent="0.2">
      <c r="A277" s="23" t="s">
        <v>175</v>
      </c>
      <c r="B277" s="24" t="s">
        <v>4</v>
      </c>
      <c r="C277" s="24" t="s">
        <v>11</v>
      </c>
      <c r="D277" s="25" t="s">
        <v>11</v>
      </c>
      <c r="E277" s="25" t="s">
        <v>11</v>
      </c>
      <c r="F277" s="70">
        <f>F278+F281+F289</f>
        <v>23093.4</v>
      </c>
      <c r="G277" s="28">
        <f t="shared" ref="G277" si="60">G278+G281+G289</f>
        <v>22895.5</v>
      </c>
      <c r="H277" s="31">
        <f t="shared" si="59"/>
        <v>99.143045199061191</v>
      </c>
    </row>
    <row r="278" spans="1:8" ht="32.25" customHeight="1" x14ac:dyDescent="0.2">
      <c r="A278" s="29" t="s">
        <v>33</v>
      </c>
      <c r="B278" s="17" t="s">
        <v>4</v>
      </c>
      <c r="C278" s="17" t="s">
        <v>12</v>
      </c>
      <c r="D278" s="38" t="s">
        <v>11</v>
      </c>
      <c r="E278" s="38" t="s">
        <v>11</v>
      </c>
      <c r="F278" s="39">
        <f t="shared" ref="F278:G279" si="61">F279</f>
        <v>6551.5</v>
      </c>
      <c r="G278" s="71">
        <f t="shared" si="61"/>
        <v>6401.4</v>
      </c>
      <c r="H278" s="31">
        <f t="shared" si="59"/>
        <v>97.708921621002816</v>
      </c>
    </row>
    <row r="279" spans="1:8" ht="37.5" customHeight="1" x14ac:dyDescent="0.2">
      <c r="A279" s="29" t="s">
        <v>57</v>
      </c>
      <c r="B279" s="17" t="s">
        <v>4</v>
      </c>
      <c r="C279" s="17" t="s">
        <v>12</v>
      </c>
      <c r="D279" s="17" t="s">
        <v>58</v>
      </c>
      <c r="E279" s="17" t="s">
        <v>11</v>
      </c>
      <c r="F279" s="18">
        <f t="shared" si="61"/>
        <v>6551.5</v>
      </c>
      <c r="G279" s="32">
        <f t="shared" si="61"/>
        <v>6401.4</v>
      </c>
      <c r="H279" s="31">
        <f t="shared" si="59"/>
        <v>97.708921621002816</v>
      </c>
    </row>
    <row r="280" spans="1:8" ht="30.75" customHeight="1" x14ac:dyDescent="0.2">
      <c r="A280" s="29" t="s">
        <v>121</v>
      </c>
      <c r="B280" s="17" t="s">
        <v>4</v>
      </c>
      <c r="C280" s="17" t="s">
        <v>12</v>
      </c>
      <c r="D280" s="17" t="s">
        <v>58</v>
      </c>
      <c r="E280" s="17" t="s">
        <v>120</v>
      </c>
      <c r="F280" s="18">
        <v>6551.5</v>
      </c>
      <c r="G280" s="19">
        <v>6401.4</v>
      </c>
      <c r="H280" s="31">
        <f t="shared" si="59"/>
        <v>97.708921621002816</v>
      </c>
    </row>
    <row r="281" spans="1:8" ht="27.75" customHeight="1" x14ac:dyDescent="0.2">
      <c r="A281" s="29" t="s">
        <v>34</v>
      </c>
      <c r="B281" s="17" t="s">
        <v>4</v>
      </c>
      <c r="C281" s="17" t="s">
        <v>15</v>
      </c>
      <c r="D281" s="30" t="s">
        <v>11</v>
      </c>
      <c r="E281" s="30" t="s">
        <v>11</v>
      </c>
      <c r="F281" s="58">
        <f>F282+F286+F288</f>
        <v>11055.2</v>
      </c>
      <c r="G281" s="31">
        <f t="shared" ref="G281" si="62">G282+G286+G288</f>
        <v>11055.2</v>
      </c>
      <c r="H281" s="31">
        <f t="shared" si="59"/>
        <v>100</v>
      </c>
    </row>
    <row r="282" spans="1:8" ht="39" customHeight="1" x14ac:dyDescent="0.2">
      <c r="A282" s="29" t="s">
        <v>147</v>
      </c>
      <c r="B282" s="17" t="s">
        <v>4</v>
      </c>
      <c r="C282" s="17" t="s">
        <v>15</v>
      </c>
      <c r="D282" s="17" t="s">
        <v>241</v>
      </c>
      <c r="E282" s="17"/>
      <c r="F282" s="18">
        <f t="shared" ref="F282:G283" si="63">F283</f>
        <v>3579.4</v>
      </c>
      <c r="G282" s="19">
        <f t="shared" si="63"/>
        <v>3579.4</v>
      </c>
      <c r="H282" s="31">
        <f t="shared" si="59"/>
        <v>100</v>
      </c>
    </row>
    <row r="283" spans="1:8" ht="31.5" customHeight="1" x14ac:dyDescent="0.2">
      <c r="A283" s="29" t="s">
        <v>154</v>
      </c>
      <c r="B283" s="17" t="s">
        <v>4</v>
      </c>
      <c r="C283" s="17" t="s">
        <v>15</v>
      </c>
      <c r="D283" s="17" t="s">
        <v>316</v>
      </c>
      <c r="E283" s="17"/>
      <c r="F283" s="18">
        <f t="shared" si="63"/>
        <v>3579.4</v>
      </c>
      <c r="G283" s="19">
        <f t="shared" si="63"/>
        <v>3579.4</v>
      </c>
      <c r="H283" s="31">
        <f t="shared" si="59"/>
        <v>100</v>
      </c>
    </row>
    <row r="284" spans="1:8" ht="48.75" customHeight="1" x14ac:dyDescent="0.2">
      <c r="A284" s="29" t="s">
        <v>121</v>
      </c>
      <c r="B284" s="17" t="s">
        <v>4</v>
      </c>
      <c r="C284" s="17" t="s">
        <v>15</v>
      </c>
      <c r="D284" s="17" t="s">
        <v>316</v>
      </c>
      <c r="E284" s="17" t="s">
        <v>120</v>
      </c>
      <c r="F284" s="18">
        <v>3579.4</v>
      </c>
      <c r="G284" s="18">
        <v>3579.4</v>
      </c>
      <c r="H284" s="31">
        <f t="shared" si="59"/>
        <v>100</v>
      </c>
    </row>
    <row r="285" spans="1:8" ht="75" customHeight="1" x14ac:dyDescent="0.2">
      <c r="A285" s="49" t="s">
        <v>156</v>
      </c>
      <c r="B285" s="17" t="s">
        <v>4</v>
      </c>
      <c r="C285" s="17" t="s">
        <v>15</v>
      </c>
      <c r="D285" s="30" t="s">
        <v>59</v>
      </c>
      <c r="E285" s="30"/>
      <c r="F285" s="18">
        <f>F286</f>
        <v>7467.8</v>
      </c>
      <c r="G285" s="19">
        <f>G286</f>
        <v>7467.8</v>
      </c>
      <c r="H285" s="31">
        <f t="shared" si="59"/>
        <v>100</v>
      </c>
    </row>
    <row r="286" spans="1:8" ht="38.25" customHeight="1" x14ac:dyDescent="0.2">
      <c r="A286" s="29" t="s">
        <v>121</v>
      </c>
      <c r="B286" s="17" t="s">
        <v>4</v>
      </c>
      <c r="C286" s="17" t="s">
        <v>15</v>
      </c>
      <c r="D286" s="30" t="s">
        <v>59</v>
      </c>
      <c r="E286" s="30" t="s">
        <v>120</v>
      </c>
      <c r="F286" s="58">
        <v>7467.8</v>
      </c>
      <c r="G286" s="58">
        <v>7467.8</v>
      </c>
      <c r="H286" s="31">
        <f t="shared" si="59"/>
        <v>100</v>
      </c>
    </row>
    <row r="287" spans="1:8" ht="74.25" customHeight="1" x14ac:dyDescent="0.2">
      <c r="A287" s="29" t="s">
        <v>155</v>
      </c>
      <c r="B287" s="17" t="s">
        <v>4</v>
      </c>
      <c r="C287" s="17" t="s">
        <v>15</v>
      </c>
      <c r="D287" s="30" t="s">
        <v>60</v>
      </c>
      <c r="E287" s="30"/>
      <c r="F287" s="18">
        <f>F288</f>
        <v>8</v>
      </c>
      <c r="G287" s="32">
        <f>G288</f>
        <v>8</v>
      </c>
      <c r="H287" s="31">
        <f t="shared" si="59"/>
        <v>100</v>
      </c>
    </row>
    <row r="288" spans="1:8" ht="48" customHeight="1" x14ac:dyDescent="0.2">
      <c r="A288" s="29" t="s">
        <v>121</v>
      </c>
      <c r="B288" s="17" t="s">
        <v>4</v>
      </c>
      <c r="C288" s="17" t="s">
        <v>15</v>
      </c>
      <c r="D288" s="30" t="s">
        <v>60</v>
      </c>
      <c r="E288" s="30" t="s">
        <v>120</v>
      </c>
      <c r="F288" s="18">
        <v>8</v>
      </c>
      <c r="G288" s="32">
        <v>8</v>
      </c>
      <c r="H288" s="31">
        <f t="shared" si="59"/>
        <v>100</v>
      </c>
    </row>
    <row r="289" spans="1:9" ht="46.5" customHeight="1" x14ac:dyDescent="0.2">
      <c r="A289" s="29" t="s">
        <v>35</v>
      </c>
      <c r="B289" s="17" t="s">
        <v>4</v>
      </c>
      <c r="C289" s="17" t="s">
        <v>17</v>
      </c>
      <c r="D289" s="30"/>
      <c r="E289" s="30" t="s">
        <v>11</v>
      </c>
      <c r="F289" s="58">
        <f>F290+F293+F295</f>
        <v>5486.7000000000007</v>
      </c>
      <c r="G289" s="58">
        <f>G290+G293+G295</f>
        <v>5438.9000000000005</v>
      </c>
      <c r="H289" s="31">
        <f t="shared" si="59"/>
        <v>99.128802376656282</v>
      </c>
    </row>
    <row r="290" spans="1:9" ht="31.5" customHeight="1" x14ac:dyDescent="0.2">
      <c r="A290" s="29" t="s">
        <v>62</v>
      </c>
      <c r="B290" s="17" t="s">
        <v>4</v>
      </c>
      <c r="C290" s="17" t="s">
        <v>17</v>
      </c>
      <c r="D290" s="30" t="s">
        <v>61</v>
      </c>
      <c r="E290" s="30" t="s">
        <v>11</v>
      </c>
      <c r="F290" s="18">
        <f>F291+F292</f>
        <v>3924</v>
      </c>
      <c r="G290" s="18">
        <f>G291+G292</f>
        <v>3897</v>
      </c>
      <c r="H290" s="31">
        <f t="shared" si="59"/>
        <v>99.311926605504581</v>
      </c>
      <c r="I290" s="14"/>
    </row>
    <row r="291" spans="1:9" ht="91.5" customHeight="1" x14ac:dyDescent="0.2">
      <c r="A291" s="41" t="s">
        <v>114</v>
      </c>
      <c r="B291" s="17" t="s">
        <v>4</v>
      </c>
      <c r="C291" s="17" t="s">
        <v>17</v>
      </c>
      <c r="D291" s="30" t="s">
        <v>61</v>
      </c>
      <c r="E291" s="30" t="s">
        <v>115</v>
      </c>
      <c r="F291" s="18">
        <v>3709.2</v>
      </c>
      <c r="G291" s="18">
        <v>3682.2</v>
      </c>
      <c r="H291" s="31">
        <f t="shared" si="59"/>
        <v>99.272080232934329</v>
      </c>
    </row>
    <row r="292" spans="1:9" ht="38.25" customHeight="1" x14ac:dyDescent="0.2">
      <c r="A292" s="29" t="s">
        <v>119</v>
      </c>
      <c r="B292" s="17" t="s">
        <v>4</v>
      </c>
      <c r="C292" s="17" t="s">
        <v>17</v>
      </c>
      <c r="D292" s="30" t="s">
        <v>61</v>
      </c>
      <c r="E292" s="30" t="s">
        <v>113</v>
      </c>
      <c r="F292" s="18">
        <v>214.8</v>
      </c>
      <c r="G292" s="18">
        <v>214.8</v>
      </c>
      <c r="H292" s="31">
        <f t="shared" si="59"/>
        <v>100</v>
      </c>
    </row>
    <row r="293" spans="1:9" ht="36" customHeight="1" x14ac:dyDescent="0.2">
      <c r="A293" s="29" t="s">
        <v>65</v>
      </c>
      <c r="B293" s="17" t="s">
        <v>4</v>
      </c>
      <c r="C293" s="17" t="s">
        <v>17</v>
      </c>
      <c r="D293" s="30" t="s">
        <v>64</v>
      </c>
      <c r="E293" s="30"/>
      <c r="F293" s="58">
        <f>F294</f>
        <v>1507.1</v>
      </c>
      <c r="G293" s="58">
        <f>G294</f>
        <v>1486.3</v>
      </c>
      <c r="H293" s="31">
        <f t="shared" si="59"/>
        <v>98.619865967752645</v>
      </c>
    </row>
    <row r="294" spans="1:9" ht="96.75" customHeight="1" x14ac:dyDescent="0.2">
      <c r="A294" s="41" t="s">
        <v>114</v>
      </c>
      <c r="B294" s="17" t="s">
        <v>4</v>
      </c>
      <c r="C294" s="17" t="s">
        <v>17</v>
      </c>
      <c r="D294" s="30" t="s">
        <v>64</v>
      </c>
      <c r="E294" s="30" t="s">
        <v>115</v>
      </c>
      <c r="F294" s="58">
        <v>1507.1</v>
      </c>
      <c r="G294" s="31">
        <v>1486.3</v>
      </c>
      <c r="H294" s="31">
        <f t="shared" si="59"/>
        <v>98.619865967752645</v>
      </c>
    </row>
    <row r="295" spans="1:9" ht="66.75" customHeight="1" x14ac:dyDescent="0.2">
      <c r="A295" s="29" t="s">
        <v>286</v>
      </c>
      <c r="B295" s="17" t="s">
        <v>4</v>
      </c>
      <c r="C295" s="17" t="s">
        <v>17</v>
      </c>
      <c r="D295" s="30" t="s">
        <v>287</v>
      </c>
      <c r="E295" s="30"/>
      <c r="F295" s="18">
        <v>55.6</v>
      </c>
      <c r="G295" s="18">
        <v>55.6</v>
      </c>
      <c r="H295" s="31">
        <f t="shared" si="59"/>
        <v>100</v>
      </c>
    </row>
    <row r="296" spans="1:9" ht="87" customHeight="1" x14ac:dyDescent="0.2">
      <c r="A296" s="29" t="s">
        <v>114</v>
      </c>
      <c r="B296" s="17" t="s">
        <v>4</v>
      </c>
      <c r="C296" s="17" t="s">
        <v>17</v>
      </c>
      <c r="D296" s="30" t="s">
        <v>297</v>
      </c>
      <c r="E296" s="30" t="s">
        <v>115</v>
      </c>
      <c r="F296" s="18">
        <v>55.6</v>
      </c>
      <c r="G296" s="18">
        <v>55.6</v>
      </c>
      <c r="H296" s="31">
        <f t="shared" si="59"/>
        <v>100</v>
      </c>
    </row>
    <row r="297" spans="1:9" ht="32.25" customHeight="1" x14ac:dyDescent="0.2">
      <c r="A297" s="23" t="s">
        <v>174</v>
      </c>
      <c r="B297" s="24" t="s">
        <v>5</v>
      </c>
      <c r="C297" s="24"/>
      <c r="D297" s="25" t="s">
        <v>11</v>
      </c>
      <c r="E297" s="25" t="s">
        <v>11</v>
      </c>
      <c r="F297" s="26">
        <f>F298+F306</f>
        <v>50561.000000000007</v>
      </c>
      <c r="G297" s="27">
        <f t="shared" ref="G297" si="64">G298+G306</f>
        <v>50115.100000000006</v>
      </c>
      <c r="H297" s="31">
        <f t="shared" si="59"/>
        <v>99.118094974387375</v>
      </c>
    </row>
    <row r="298" spans="1:9" ht="30.75" customHeight="1" x14ac:dyDescent="0.2">
      <c r="A298" s="29" t="s">
        <v>200</v>
      </c>
      <c r="B298" s="20" t="s">
        <v>5</v>
      </c>
      <c r="C298" s="20" t="s">
        <v>13</v>
      </c>
      <c r="D298" s="20"/>
      <c r="E298" s="72"/>
      <c r="F298" s="21">
        <f>F299</f>
        <v>45129.700000000004</v>
      </c>
      <c r="G298" s="73">
        <f t="shared" ref="G298" si="65">G299</f>
        <v>44683.9</v>
      </c>
      <c r="H298" s="31">
        <f t="shared" si="59"/>
        <v>99.012180448795348</v>
      </c>
    </row>
    <row r="299" spans="1:9" ht="77.25" customHeight="1" x14ac:dyDescent="0.2">
      <c r="A299" s="29" t="s">
        <v>111</v>
      </c>
      <c r="B299" s="17" t="s">
        <v>5</v>
      </c>
      <c r="C299" s="17" t="s">
        <v>13</v>
      </c>
      <c r="D299" s="17" t="s">
        <v>109</v>
      </c>
      <c r="E299" s="17"/>
      <c r="F299" s="18">
        <f>F300</f>
        <v>45129.700000000004</v>
      </c>
      <c r="G299" s="19">
        <f>G300</f>
        <v>44683.9</v>
      </c>
      <c r="H299" s="31">
        <f t="shared" si="59"/>
        <v>99.012180448795348</v>
      </c>
    </row>
    <row r="300" spans="1:9" ht="48.75" customHeight="1" x14ac:dyDescent="0.2">
      <c r="A300" s="29" t="s">
        <v>54</v>
      </c>
      <c r="B300" s="17" t="s">
        <v>5</v>
      </c>
      <c r="C300" s="17" t="s">
        <v>13</v>
      </c>
      <c r="D300" s="17" t="s">
        <v>110</v>
      </c>
      <c r="E300" s="17"/>
      <c r="F300" s="18">
        <f>F301+F302+F304+F305</f>
        <v>45129.700000000004</v>
      </c>
      <c r="G300" s="19">
        <f t="shared" ref="G300" si="66">G301+G302+G304+G305</f>
        <v>44683.9</v>
      </c>
      <c r="H300" s="31">
        <f t="shared" si="59"/>
        <v>99.012180448795348</v>
      </c>
    </row>
    <row r="301" spans="1:9" ht="83.25" x14ac:dyDescent="0.2">
      <c r="A301" s="41" t="s">
        <v>114</v>
      </c>
      <c r="B301" s="17" t="s">
        <v>5</v>
      </c>
      <c r="C301" s="17" t="s">
        <v>13</v>
      </c>
      <c r="D301" s="17" t="s">
        <v>110</v>
      </c>
      <c r="E301" s="17" t="s">
        <v>115</v>
      </c>
      <c r="F301" s="18">
        <v>41515.300000000003</v>
      </c>
      <c r="G301" s="19">
        <v>41511.5</v>
      </c>
      <c r="H301" s="31">
        <f t="shared" si="59"/>
        <v>99.99084674806636</v>
      </c>
    </row>
    <row r="302" spans="1:9" ht="27.75" x14ac:dyDescent="0.2">
      <c r="A302" s="29" t="s">
        <v>119</v>
      </c>
      <c r="B302" s="17" t="s">
        <v>5</v>
      </c>
      <c r="C302" s="17" t="s">
        <v>13</v>
      </c>
      <c r="D302" s="17" t="s">
        <v>110</v>
      </c>
      <c r="E302" s="17" t="s">
        <v>113</v>
      </c>
      <c r="F302" s="18">
        <v>541.5</v>
      </c>
      <c r="G302" s="19">
        <v>540.9</v>
      </c>
      <c r="H302" s="31">
        <f t="shared" si="59"/>
        <v>99.889196675900266</v>
      </c>
    </row>
    <row r="303" spans="1:9" ht="63" customHeight="1" x14ac:dyDescent="0.2">
      <c r="A303" s="29" t="s">
        <v>228</v>
      </c>
      <c r="B303" s="17" t="s">
        <v>5</v>
      </c>
      <c r="C303" s="17" t="s">
        <v>13</v>
      </c>
      <c r="D303" s="17" t="s">
        <v>221</v>
      </c>
      <c r="E303" s="17"/>
      <c r="F303" s="18">
        <f>F304</f>
        <v>1541.8</v>
      </c>
      <c r="G303" s="18">
        <f>G304</f>
        <v>1234.9000000000001</v>
      </c>
      <c r="H303" s="31">
        <f t="shared" si="59"/>
        <v>80.094694512907012</v>
      </c>
    </row>
    <row r="304" spans="1:9" ht="27.75" x14ac:dyDescent="0.2">
      <c r="A304" s="29" t="s">
        <v>119</v>
      </c>
      <c r="B304" s="17" t="s">
        <v>5</v>
      </c>
      <c r="C304" s="17" t="s">
        <v>13</v>
      </c>
      <c r="D304" s="17" t="s">
        <v>221</v>
      </c>
      <c r="E304" s="17" t="s">
        <v>113</v>
      </c>
      <c r="F304" s="18">
        <v>1541.8</v>
      </c>
      <c r="G304" s="19">
        <v>1234.9000000000001</v>
      </c>
      <c r="H304" s="31">
        <f t="shared" si="59"/>
        <v>80.094694512907012</v>
      </c>
    </row>
    <row r="305" spans="1:17" ht="30" customHeight="1" x14ac:dyDescent="0.2">
      <c r="A305" s="29" t="s">
        <v>117</v>
      </c>
      <c r="B305" s="17" t="s">
        <v>5</v>
      </c>
      <c r="C305" s="17" t="s">
        <v>13</v>
      </c>
      <c r="D305" s="17" t="s">
        <v>110</v>
      </c>
      <c r="E305" s="17" t="s">
        <v>116</v>
      </c>
      <c r="F305" s="18">
        <v>1531.1</v>
      </c>
      <c r="G305" s="19">
        <v>1396.6</v>
      </c>
      <c r="H305" s="31">
        <f t="shared" si="59"/>
        <v>91.215466004833118</v>
      </c>
    </row>
    <row r="306" spans="1:17" ht="27.75" x14ac:dyDescent="0.2">
      <c r="A306" s="29" t="s">
        <v>36</v>
      </c>
      <c r="B306" s="17" t="s">
        <v>5</v>
      </c>
      <c r="C306" s="17" t="s">
        <v>22</v>
      </c>
      <c r="D306" s="17"/>
      <c r="E306" s="17"/>
      <c r="F306" s="18">
        <f>F307+F311+F313</f>
        <v>5431.3</v>
      </c>
      <c r="G306" s="18">
        <f>G307+G311+G313</f>
        <v>5431.2000000000007</v>
      </c>
      <c r="H306" s="31">
        <f t="shared" si="59"/>
        <v>99.99815882017198</v>
      </c>
    </row>
    <row r="307" spans="1:17" ht="45.75" customHeight="1" x14ac:dyDescent="0.2">
      <c r="A307" s="29" t="s">
        <v>83</v>
      </c>
      <c r="B307" s="17" t="s">
        <v>5</v>
      </c>
      <c r="C307" s="17" t="s">
        <v>22</v>
      </c>
      <c r="D307" s="17" t="s">
        <v>82</v>
      </c>
      <c r="E307" s="17"/>
      <c r="F307" s="18">
        <f>F308+F310</f>
        <v>3575.7</v>
      </c>
      <c r="G307" s="18">
        <f>G308+G310</f>
        <v>3575.6</v>
      </c>
      <c r="H307" s="31">
        <f t="shared" si="59"/>
        <v>99.99720334479963</v>
      </c>
    </row>
    <row r="308" spans="1:17" ht="48" customHeight="1" x14ac:dyDescent="0.2">
      <c r="A308" s="29" t="s">
        <v>46</v>
      </c>
      <c r="B308" s="17" t="s">
        <v>5</v>
      </c>
      <c r="C308" s="17" t="s">
        <v>22</v>
      </c>
      <c r="D308" s="17" t="s">
        <v>222</v>
      </c>
      <c r="E308" s="17" t="s">
        <v>11</v>
      </c>
      <c r="F308" s="18">
        <f>F309</f>
        <v>3375.7</v>
      </c>
      <c r="G308" s="18">
        <f>G309</f>
        <v>3375.6</v>
      </c>
      <c r="H308" s="31">
        <f t="shared" si="59"/>
        <v>99.997037651450071</v>
      </c>
    </row>
    <row r="309" spans="1:17" ht="89.25" customHeight="1" x14ac:dyDescent="0.2">
      <c r="A309" s="41" t="s">
        <v>114</v>
      </c>
      <c r="B309" s="17" t="s">
        <v>5</v>
      </c>
      <c r="C309" s="17" t="s">
        <v>22</v>
      </c>
      <c r="D309" s="17" t="s">
        <v>222</v>
      </c>
      <c r="E309" s="17" t="s">
        <v>115</v>
      </c>
      <c r="F309" s="18">
        <v>3375.7</v>
      </c>
      <c r="G309" s="18">
        <v>3375.6</v>
      </c>
      <c r="H309" s="31">
        <f t="shared" si="59"/>
        <v>99.997037651450071</v>
      </c>
    </row>
    <row r="310" spans="1:17" ht="51" customHeight="1" x14ac:dyDescent="0.2">
      <c r="A310" s="29" t="s">
        <v>119</v>
      </c>
      <c r="B310" s="17" t="s">
        <v>5</v>
      </c>
      <c r="C310" s="17" t="s">
        <v>22</v>
      </c>
      <c r="D310" s="17" t="s">
        <v>260</v>
      </c>
      <c r="E310" s="17" t="s">
        <v>113</v>
      </c>
      <c r="F310" s="18">
        <v>200</v>
      </c>
      <c r="G310" s="18">
        <v>200</v>
      </c>
      <c r="H310" s="31">
        <f t="shared" si="59"/>
        <v>100</v>
      </c>
    </row>
    <row r="311" spans="1:17" ht="73.5" customHeight="1" x14ac:dyDescent="0.2">
      <c r="A311" s="29" t="s">
        <v>67</v>
      </c>
      <c r="B311" s="20" t="s">
        <v>5</v>
      </c>
      <c r="C311" s="20" t="s">
        <v>22</v>
      </c>
      <c r="D311" s="20" t="s">
        <v>66</v>
      </c>
      <c r="E311" s="17"/>
      <c r="F311" s="18">
        <v>1800</v>
      </c>
      <c r="G311" s="19">
        <v>1800</v>
      </c>
      <c r="H311" s="31">
        <f t="shared" si="59"/>
        <v>100</v>
      </c>
    </row>
    <row r="312" spans="1:17" ht="41.25" customHeight="1" x14ac:dyDescent="0.2">
      <c r="A312" s="29" t="s">
        <v>119</v>
      </c>
      <c r="B312" s="20" t="s">
        <v>5</v>
      </c>
      <c r="C312" s="20" t="s">
        <v>22</v>
      </c>
      <c r="D312" s="20" t="s">
        <v>66</v>
      </c>
      <c r="E312" s="17" t="s">
        <v>113</v>
      </c>
      <c r="F312" s="18">
        <v>1800</v>
      </c>
      <c r="G312" s="19">
        <v>1800</v>
      </c>
      <c r="H312" s="31">
        <f t="shared" si="59"/>
        <v>100</v>
      </c>
    </row>
    <row r="313" spans="1:17" ht="74.25" customHeight="1" x14ac:dyDescent="0.2">
      <c r="A313" s="29" t="s">
        <v>286</v>
      </c>
      <c r="B313" s="20" t="s">
        <v>5</v>
      </c>
      <c r="C313" s="20" t="s">
        <v>22</v>
      </c>
      <c r="D313" s="20" t="s">
        <v>287</v>
      </c>
      <c r="E313" s="17"/>
      <c r="F313" s="18">
        <v>55.6</v>
      </c>
      <c r="G313" s="18">
        <v>55.6</v>
      </c>
      <c r="H313" s="31">
        <f t="shared" si="59"/>
        <v>100</v>
      </c>
    </row>
    <row r="314" spans="1:17" ht="94.5" customHeight="1" x14ac:dyDescent="0.2">
      <c r="A314" s="29" t="s">
        <v>114</v>
      </c>
      <c r="B314" s="20" t="s">
        <v>5</v>
      </c>
      <c r="C314" s="20" t="s">
        <v>22</v>
      </c>
      <c r="D314" s="20" t="s">
        <v>297</v>
      </c>
      <c r="E314" s="17" t="s">
        <v>115</v>
      </c>
      <c r="F314" s="18">
        <v>55.6</v>
      </c>
      <c r="G314" s="18">
        <v>55.6</v>
      </c>
      <c r="H314" s="31">
        <f t="shared" si="59"/>
        <v>100</v>
      </c>
      <c r="Q314" s="1" t="s">
        <v>295</v>
      </c>
    </row>
    <row r="315" spans="1:17" ht="30" customHeight="1" x14ac:dyDescent="0.2">
      <c r="A315" s="23" t="s">
        <v>173</v>
      </c>
      <c r="B315" s="24" t="s">
        <v>6</v>
      </c>
      <c r="C315" s="24"/>
      <c r="D315" s="52" t="s">
        <v>11</v>
      </c>
      <c r="E315" s="52" t="s">
        <v>11</v>
      </c>
      <c r="F315" s="74">
        <f t="shared" ref="F315:G317" si="67">F316</f>
        <v>7966.6</v>
      </c>
      <c r="G315" s="75">
        <f t="shared" si="67"/>
        <v>7966.6</v>
      </c>
      <c r="H315" s="31">
        <f t="shared" si="59"/>
        <v>100</v>
      </c>
    </row>
    <row r="316" spans="1:17" ht="27.75" x14ac:dyDescent="0.2">
      <c r="A316" s="29" t="s">
        <v>37</v>
      </c>
      <c r="B316" s="17" t="s">
        <v>6</v>
      </c>
      <c r="C316" s="17" t="s">
        <v>27</v>
      </c>
      <c r="D316" s="17" t="s">
        <v>11</v>
      </c>
      <c r="E316" s="17" t="s">
        <v>11</v>
      </c>
      <c r="F316" s="18">
        <f t="shared" si="67"/>
        <v>7966.6</v>
      </c>
      <c r="G316" s="32">
        <f t="shared" si="67"/>
        <v>7966.6</v>
      </c>
      <c r="H316" s="31">
        <f t="shared" si="59"/>
        <v>100</v>
      </c>
    </row>
    <row r="317" spans="1:17" ht="27.75" x14ac:dyDescent="0.2">
      <c r="A317" s="29" t="s">
        <v>85</v>
      </c>
      <c r="B317" s="17" t="s">
        <v>6</v>
      </c>
      <c r="C317" s="17" t="s">
        <v>27</v>
      </c>
      <c r="D317" s="17" t="s">
        <v>84</v>
      </c>
      <c r="E317" s="17"/>
      <c r="F317" s="18">
        <f t="shared" si="67"/>
        <v>7966.6</v>
      </c>
      <c r="G317" s="32">
        <f t="shared" si="67"/>
        <v>7966.6</v>
      </c>
      <c r="H317" s="31">
        <f t="shared" si="59"/>
        <v>100</v>
      </c>
    </row>
    <row r="318" spans="1:17" ht="54" customHeight="1" x14ac:dyDescent="0.2">
      <c r="A318" s="29" t="s">
        <v>54</v>
      </c>
      <c r="B318" s="17" t="s">
        <v>6</v>
      </c>
      <c r="C318" s="17" t="s">
        <v>27</v>
      </c>
      <c r="D318" s="17" t="s">
        <v>68</v>
      </c>
      <c r="E318" s="17" t="s">
        <v>11</v>
      </c>
      <c r="F318" s="18">
        <f>F319+F320+F321</f>
        <v>7966.6</v>
      </c>
      <c r="G318" s="32">
        <f>G319+G320+G321</f>
        <v>7966.6</v>
      </c>
      <c r="H318" s="31">
        <f t="shared" si="59"/>
        <v>100</v>
      </c>
    </row>
    <row r="319" spans="1:17" ht="122.25" customHeight="1" x14ac:dyDescent="0.2">
      <c r="A319" s="41" t="s">
        <v>114</v>
      </c>
      <c r="B319" s="17" t="s">
        <v>6</v>
      </c>
      <c r="C319" s="17" t="s">
        <v>27</v>
      </c>
      <c r="D319" s="17" t="s">
        <v>68</v>
      </c>
      <c r="E319" s="17" t="s">
        <v>115</v>
      </c>
      <c r="F319" s="18">
        <v>5834.6</v>
      </c>
      <c r="G319" s="18">
        <v>5834.6</v>
      </c>
      <c r="H319" s="31">
        <f t="shared" si="59"/>
        <v>100</v>
      </c>
    </row>
    <row r="320" spans="1:17" ht="59.25" customHeight="1" x14ac:dyDescent="0.2">
      <c r="A320" s="29" t="s">
        <v>119</v>
      </c>
      <c r="B320" s="17" t="s">
        <v>6</v>
      </c>
      <c r="C320" s="17" t="s">
        <v>27</v>
      </c>
      <c r="D320" s="17" t="s">
        <v>68</v>
      </c>
      <c r="E320" s="17" t="s">
        <v>113</v>
      </c>
      <c r="F320" s="18">
        <v>2132</v>
      </c>
      <c r="G320" s="18">
        <v>2132</v>
      </c>
      <c r="H320" s="31">
        <f t="shared" si="59"/>
        <v>100</v>
      </c>
    </row>
    <row r="321" spans="1:8" ht="1.5" hidden="1" customHeight="1" x14ac:dyDescent="0.2">
      <c r="A321" s="29"/>
      <c r="B321" s="17"/>
      <c r="C321" s="17"/>
      <c r="D321" s="17"/>
      <c r="E321" s="17"/>
      <c r="F321" s="18"/>
      <c r="G321" s="19"/>
      <c r="H321" s="31"/>
    </row>
    <row r="322" spans="1:8" ht="33.75" customHeight="1" x14ac:dyDescent="0.35">
      <c r="A322" s="76" t="s">
        <v>38</v>
      </c>
      <c r="B322" s="77" t="s">
        <v>11</v>
      </c>
      <c r="C322" s="77" t="s">
        <v>11</v>
      </c>
      <c r="D322" s="78" t="s">
        <v>11</v>
      </c>
      <c r="E322" s="78" t="s">
        <v>11</v>
      </c>
      <c r="F322" s="70">
        <f>F15+F103+F117+F130+F166+F246+F277+F297+F315</f>
        <v>1639719.7799999998</v>
      </c>
      <c r="G322" s="70">
        <f>G15+G103+G117+G130+G166+G246+G277+G297+G315</f>
        <v>1609872.68</v>
      </c>
      <c r="H322" s="31">
        <f t="shared" si="59"/>
        <v>98.179743858429276</v>
      </c>
    </row>
  </sheetData>
  <mergeCells count="11">
    <mergeCell ref="A2:H2"/>
    <mergeCell ref="A3:H3"/>
    <mergeCell ref="A4:H4"/>
    <mergeCell ref="A12:F12"/>
    <mergeCell ref="A10:F10"/>
    <mergeCell ref="A11:F11"/>
    <mergeCell ref="A7:F7"/>
    <mergeCell ref="A5:H5"/>
    <mergeCell ref="A6:H6"/>
    <mergeCell ref="A8:F8"/>
    <mergeCell ref="A9:F9"/>
  </mergeCells>
  <pageMargins left="0.25" right="0.25" top="0.75" bottom="0.75" header="0.3" footer="0.3"/>
  <pageSetup paperSize="9" scale="30" fitToHeight="0" orientation="portrait" useFirstPageNumber="1" r:id="rId1"/>
  <headerFooter scaleWithDoc="0">
    <oddHeader xml:space="preserve">&amp;CСтр. №&amp;P из № &amp;N </oddHeader>
    <oddFooter>&amp;C&amp;"Times New Roman"&amp;10Бюджет городского округа Баксан Кабардино-Балкарской Республики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42"/>
  <sheetViews>
    <sheetView workbookViewId="0">
      <selection activeCell="F41" sqref="F41"/>
    </sheetView>
  </sheetViews>
  <sheetFormatPr defaultRowHeight="12.75" x14ac:dyDescent="0.2"/>
  <cols>
    <col min="1" max="1" width="19.85546875" customWidth="1"/>
    <col min="2" max="2" width="9.140625" style="6"/>
  </cols>
  <sheetData>
    <row r="3" spans="2:2" ht="28.5" customHeight="1" x14ac:dyDescent="0.2">
      <c r="B3" s="7"/>
    </row>
    <row r="4" spans="2:2" x14ac:dyDescent="0.2">
      <c r="B4" s="7"/>
    </row>
    <row r="5" spans="2:2" x14ac:dyDescent="0.2">
      <c r="B5" s="7"/>
    </row>
    <row r="6" spans="2:2" x14ac:dyDescent="0.2">
      <c r="B6" s="7"/>
    </row>
    <row r="7" spans="2:2" x14ac:dyDescent="0.2">
      <c r="B7" s="7"/>
    </row>
    <row r="8" spans="2:2" x14ac:dyDescent="0.2">
      <c r="B8" s="7"/>
    </row>
    <row r="9" spans="2:2" x14ac:dyDescent="0.2">
      <c r="B9" s="7"/>
    </row>
    <row r="10" spans="2:2" x14ac:dyDescent="0.2">
      <c r="B10" s="7"/>
    </row>
    <row r="11" spans="2:2" x14ac:dyDescent="0.2">
      <c r="B11" s="7"/>
    </row>
    <row r="12" spans="2:2" x14ac:dyDescent="0.2">
      <c r="B12" s="7"/>
    </row>
    <row r="16" spans="2:2" x14ac:dyDescent="0.2">
      <c r="B16" s="7"/>
    </row>
    <row r="17" spans="1:2" x14ac:dyDescent="0.2">
      <c r="A17" s="1"/>
      <c r="B17" s="7"/>
    </row>
    <row r="18" spans="1:2" x14ac:dyDescent="0.2">
      <c r="A18" s="1"/>
      <c r="B18" s="7"/>
    </row>
    <row r="22" spans="1:2" x14ac:dyDescent="0.2">
      <c r="B22" s="7"/>
    </row>
    <row r="26" spans="1:2" x14ac:dyDescent="0.2">
      <c r="B26" s="7"/>
    </row>
    <row r="30" spans="1:2" x14ac:dyDescent="0.2">
      <c r="B30" s="7"/>
    </row>
    <row r="32" spans="1:2" x14ac:dyDescent="0.2">
      <c r="A32" s="1"/>
      <c r="B32" s="7"/>
    </row>
    <row r="35" spans="1:2" x14ac:dyDescent="0.2">
      <c r="A35" s="1"/>
      <c r="B35" s="7"/>
    </row>
    <row r="38" spans="1:2" x14ac:dyDescent="0.2">
      <c r="A38" s="1"/>
      <c r="B38" s="7"/>
    </row>
    <row r="39" spans="1:2" x14ac:dyDescent="0.2">
      <c r="B39" s="7"/>
    </row>
    <row r="41" spans="1:2" x14ac:dyDescent="0.2">
      <c r="B41" s="7"/>
    </row>
    <row r="42" spans="1:2" x14ac:dyDescent="0.2">
      <c r="B4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Роспись расходов</vt:lpstr>
      <vt:lpstr>Лист1</vt:lpstr>
      <vt:lpstr>'Роспись расходов'!BFT_Print_Titles</vt:lpstr>
      <vt:lpstr>'Роспись расходов'!Заголовки_для_печати</vt:lpstr>
      <vt:lpstr>'Роспись расходов'!Область_печати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User</cp:lastModifiedBy>
  <cp:lastPrinted>2026-03-05T10:56:57Z</cp:lastPrinted>
  <dcterms:created xsi:type="dcterms:W3CDTF">1996-10-08T23:32:33Z</dcterms:created>
  <dcterms:modified xsi:type="dcterms:W3CDTF">2026-03-12T07:40:29Z</dcterms:modified>
</cp:coreProperties>
</file>