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19320" windowHeight="11955"/>
  </bookViews>
  <sheets>
    <sheet name="испол." sheetId="4" r:id="rId1"/>
  </sheets>
  <calcPr calcId="125725" iterateDelta="1E-4"/>
</workbook>
</file>

<file path=xl/calcChain.xml><?xml version="1.0" encoding="utf-8"?>
<calcChain xmlns="http://schemas.openxmlformats.org/spreadsheetml/2006/main">
  <c r="D71" i="4"/>
  <c r="C71"/>
  <c r="D67"/>
  <c r="C67"/>
  <c r="D62"/>
  <c r="C62"/>
  <c r="D59"/>
  <c r="C59"/>
  <c r="D52"/>
  <c r="C52"/>
  <c r="D48"/>
  <c r="C48"/>
  <c r="D45"/>
  <c r="C45"/>
  <c r="D43"/>
  <c r="C43"/>
  <c r="D36"/>
  <c r="D73" s="1"/>
  <c r="C36"/>
  <c r="C73" s="1"/>
  <c r="E69"/>
  <c r="D14"/>
  <c r="D11" s="1"/>
  <c r="D33" s="1"/>
  <c r="E33" s="1"/>
  <c r="C14"/>
  <c r="C11" s="1"/>
  <c r="C33" s="1"/>
  <c r="D28"/>
  <c r="C28"/>
  <c r="E37"/>
  <c r="E38"/>
  <c r="E39"/>
  <c r="E40"/>
  <c r="E41"/>
  <c r="E42"/>
  <c r="E44"/>
  <c r="E46"/>
  <c r="E47"/>
  <c r="E49"/>
  <c r="E50"/>
  <c r="E51"/>
  <c r="E53"/>
  <c r="E54"/>
  <c r="E55"/>
  <c r="E56"/>
  <c r="E57"/>
  <c r="E58"/>
  <c r="E60"/>
  <c r="E61"/>
  <c r="E63"/>
  <c r="E64"/>
  <c r="E65"/>
  <c r="E66"/>
  <c r="E68"/>
  <c r="E70"/>
  <c r="E72"/>
  <c r="E59" l="1"/>
  <c r="E67"/>
  <c r="E71"/>
  <c r="E62"/>
  <c r="E52"/>
  <c r="E48"/>
  <c r="E45"/>
  <c r="E43"/>
  <c r="E36"/>
  <c r="E73"/>
  <c r="E12"/>
  <c r="E13"/>
  <c r="E15"/>
  <c r="E17"/>
  <c r="E18"/>
  <c r="E20"/>
  <c r="E21"/>
  <c r="E22"/>
  <c r="E23"/>
  <c r="E24"/>
  <c r="E25"/>
  <c r="E26"/>
  <c r="E27"/>
  <c r="E29"/>
  <c r="E30"/>
  <c r="E31"/>
  <c r="E32"/>
  <c r="E14" l="1"/>
  <c r="E19"/>
  <c r="E11"/>
  <c r="E28"/>
</calcChain>
</file>

<file path=xl/sharedStrings.xml><?xml version="1.0" encoding="utf-8"?>
<sst xmlns="http://schemas.openxmlformats.org/spreadsheetml/2006/main" count="161" uniqueCount="159">
  <si>
    <t>Наименование показателя</t>
  </si>
  <si>
    <t>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</si>
  <si>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</si>
  <si>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</si>
  <si>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</si>
  <si>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</si>
  <si>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</si>
  <si>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</si>
  <si>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</si>
  <si>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</si>
  <si>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</si>
  <si>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</si>
  <si>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</si>
  <si>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</si>
  <si>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</si>
  <si>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</si>
  <si>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</si>
  <si>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</si>
  <si>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</si>
  <si>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</si>
  <si>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</si>
  <si>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</si>
  <si>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</si>
  <si>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</si>
  <si>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</si>
  <si>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000 2 00 00000 00 0000 000</t>
  </si>
  <si>
    <t>Дотации бюджетам бюджетной системы Российской Федерации</t>
  </si>
  <si>
    <t>000 2 02 10000 00 0000 151</t>
  </si>
  <si>
    <t>000 2 02 20000 00 0000 151</t>
  </si>
  <si>
    <t>Субвенции бюджетам бюджетной системы Российской Федерации</t>
  </si>
  <si>
    <t>000 2 02 30000 00 0000 151</t>
  </si>
  <si>
    <t>Иные межбюджетные трансферты</t>
  </si>
  <si>
    <t>000 2 02 40000 00 0000 151</t>
  </si>
  <si>
    <t xml:space="preserve"> Код дохода по бюджетнойклассификации</t>
  </si>
  <si>
    <t>тыс. руб.</t>
  </si>
  <si>
    <t>Субсидии бюджетам бюджетной системы Российской Федерации</t>
  </si>
  <si>
    <t>Государственная пошлина</t>
  </si>
  <si>
    <t>Доходы 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</si>
  <si>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</si>
  <si>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 компенсации затрат государства</t>
  </si>
  <si>
    <t>Доходы от продажи материальных и нематериальных активов</t>
  </si>
  <si>
    <t>Штрафы, санкции,возмещение ущерба</t>
  </si>
  <si>
    <t>Безвозмездные поступления</t>
  </si>
  <si>
    <t>000 1 05 01000 01 0000 110</t>
  </si>
  <si>
    <t>Налог, взимаемый с налогоплательщиков, выбравших в качестве объекта налогообложения доходы</t>
  </si>
  <si>
    <t>постановлением местной администрации</t>
  </si>
  <si>
    <t>городского округа Баксан КБР</t>
  </si>
  <si>
    <t>Утвержден</t>
  </si>
  <si>
    <t>Годовой план 2023 года</t>
  </si>
  <si>
    <t>% к годовому плану</t>
  </si>
  <si>
    <t>ДОХОДЫ</t>
  </si>
  <si>
    <t>ВСЕГО ДОХОДОВ</t>
  </si>
  <si>
    <t>РАСХОДЫ</t>
  </si>
  <si>
    <t>ОБЩЕГОСУДАРСТВЕННЫЕ РАСХОДЫ</t>
  </si>
  <si>
    <t>Функционирование законодательных ( 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</si>
  <si>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РФ,высших исполнительных органов государственной власти субъектов РФ, местных администраций</t>
  </si>
  <si>
    <t>Судебная система</t>
  </si>
  <si>
    <t>Обеспечение деятельности финансовых,налоговых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</si>
  <si>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</si>
  <si>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расходы</t>
  </si>
  <si>
    <t>НАЦИОНАЛЬНАЯ БЕЗОПАСНОСТЬ</t>
  </si>
  <si>
    <t>Защита населения и территорий от последствий чрезвычайных ситуаций прородного и техногенного характера,гражданская оборона</t>
  </si>
  <si>
    <t>03 00</t>
  </si>
  <si>
    <t>01 00</t>
  </si>
  <si>
    <t>01 03</t>
  </si>
  <si>
    <t>01 04</t>
  </si>
  <si>
    <t>01 05</t>
  </si>
  <si>
    <t>01 06</t>
  </si>
  <si>
    <t>01 11</t>
  </si>
  <si>
    <t>01 13</t>
  </si>
  <si>
    <t>03 10</t>
  </si>
  <si>
    <t>НАЦИОНАЛЬНАЯ ЭКОНОМИКА</t>
  </si>
  <si>
    <t>04 00</t>
  </si>
  <si>
    <t>Сельское хозяйство и рыболовство</t>
  </si>
  <si>
    <t>04 05</t>
  </si>
  <si>
    <t>Дорожное хозяйство (Дорожные фонды)</t>
  </si>
  <si>
    <t>04 09</t>
  </si>
  <si>
    <t>ЖИЛИЩНО-КОММУНАЛЬНОЕ ХОЗЯЙСТВО</t>
  </si>
  <si>
    <t>05 00</t>
  </si>
  <si>
    <t>Жилищное хозяйство</t>
  </si>
  <si>
    <t>05 01</t>
  </si>
  <si>
    <t>Благоустройство</t>
  </si>
  <si>
    <t>05 03</t>
  </si>
  <si>
    <t>Другие вопросы в области жилищно-коммунального хозяйства</t>
  </si>
  <si>
    <t>05 05</t>
  </si>
  <si>
    <t>ОБРАЗОВАНИЕ</t>
  </si>
  <si>
    <t>07 00</t>
  </si>
  <si>
    <t>Дошкольное образование</t>
  </si>
  <si>
    <t>07 01</t>
  </si>
  <si>
    <t>Общее образование</t>
  </si>
  <si>
    <t>07 02</t>
  </si>
  <si>
    <t>Дополнительное образование детей</t>
  </si>
  <si>
    <t>07 03</t>
  </si>
  <si>
    <t>Профессиональная подготовка, переподготовка и повышение квалификации</t>
  </si>
  <si>
    <t>07 05</t>
  </si>
  <si>
    <t>Молодежная политика и оздоровление детей</t>
  </si>
  <si>
    <t>07 07</t>
  </si>
  <si>
    <t>Другие вопросы в области образования</t>
  </si>
  <si>
    <t>07 09</t>
  </si>
  <si>
    <t>КУЛЬТУРА, КИНЕМАТОГРАФИЯ</t>
  </si>
  <si>
    <t>08 00</t>
  </si>
  <si>
    <t>Культура</t>
  </si>
  <si>
    <t>08 01</t>
  </si>
  <si>
    <t>08 04</t>
  </si>
  <si>
    <t>СОЦИАЛЬНАЯ ПОЛИТИКА</t>
  </si>
  <si>
    <t>10 00</t>
  </si>
  <si>
    <t>Пенсионное обеспечение</t>
  </si>
  <si>
    <t>10 01</t>
  </si>
  <si>
    <t>Социальное обеспечение населения</t>
  </si>
  <si>
    <t>10 03</t>
  </si>
  <si>
    <t>Охрана семьи и детства</t>
  </si>
  <si>
    <t>10 04</t>
  </si>
  <si>
    <t>Другие вопросы в области социальной политики</t>
  </si>
  <si>
    <t>10 06</t>
  </si>
  <si>
    <t>ФИЗИЧЕСКАЯ КУЛЬТУРА И СПОРТ</t>
  </si>
  <si>
    <t>11 00</t>
  </si>
  <si>
    <t>11 05</t>
  </si>
  <si>
    <t>СРЕДСТВА МАССОВОЙ ИНФОРМАЦИИ</t>
  </si>
  <si>
    <t>12 00</t>
  </si>
  <si>
    <t>Периодическая печать и издательства</t>
  </si>
  <si>
    <t>12 02</t>
  </si>
  <si>
    <t>ВСЕГО РАСХОДОВ</t>
  </si>
  <si>
    <t>Массовый спорт</t>
  </si>
  <si>
    <t>Другие расходы в области физической культуры и спорта</t>
  </si>
  <si>
    <t>ИСТОЧНИКИ ФИНАНСИРОВАНИЯ ДЕФИЦИТА БЮДЖЕТА ВСЕГО</t>
  </si>
  <si>
    <t>ИЗМЕНЕНИЕ ОСТАТКА СРЕДСТВ НА СЧЕТАХ ПО УЧЕТУ СРЕДСТВ БЮДЖЕТА</t>
  </si>
  <si>
    <t>х</t>
  </si>
  <si>
    <t>Отчет об исполнении местного бюджета городского округа Баксан КБР за 9 месяцев 2023 года</t>
  </si>
  <si>
    <t>исполнено 9 месяцев 2023 г.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</si>
  <si>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</si>
  <si>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000 1 05 02000 01 0000 110</t>
  </si>
  <si>
    <t>Другие вопросы в области культуры</t>
  </si>
  <si>
    <t>Спорт высших достижений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</si>
  <si>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</si>
  <si>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</si>
  <si>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</si>
  <si>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ИСТОЧНИКИ ФИНАНСИРОВАНИЯ ДЕФИЦИТА МЕСТНОГО БЮДЖЕТА ЗА 9 МЕСЯЦЕВ 2023 ГОДА</t>
  </si>
  <si>
    <t>код классификации источников внутреннего финансирования</t>
  </si>
  <si>
    <t xml:space="preserve">892 0 1 05 00 00 00 0000 000 </t>
  </si>
  <si>
    <t>892 0 1 05 00 00 00 0000 500</t>
  </si>
  <si>
    <t>892 0 1 05 02 00 00 0000 500</t>
  </si>
  <si>
    <t xml:space="preserve">Увеличение  остатков средств бюджетов </t>
  </si>
  <si>
    <t>Увеличение прочих остатков  средств бюджетов</t>
  </si>
  <si>
    <t>892 0 1 05 02 01 00 0000 510</t>
  </si>
  <si>
    <t>892 0 1 05 02 01 04 0000 510</t>
  </si>
  <si>
    <t>892 0 1 05 00 00 00 0000 600</t>
  </si>
  <si>
    <t>Уменьшение прочих остатков  средств бюджетов</t>
  </si>
  <si>
    <t>892 0 1 05 02 00 00 0000 600</t>
  </si>
  <si>
    <t>Уменьшение прочих остатков денежных средств бюджетов</t>
  </si>
  <si>
    <t>892 0 1 05 02 01 00 0000 610</t>
  </si>
  <si>
    <t>892 0 1 05 02 01 04 0000 610</t>
  </si>
  <si>
    <t>Всего источников внутреннего финансирования дефицита бюджета</t>
  </si>
  <si>
    <t xml:space="preserve">СВЕДЕНИЯ О РАСХОДОВАНИИ СРЕДСТВ РЕЗЕРВНОГО ФОНДА МЕСТНОЙ АДМИНИСТРАЦИИ ГОРОДСКОГО ОКРУГА </t>
  </si>
  <si>
    <t>план</t>
  </si>
  <si>
    <t>Резервный фонд</t>
  </si>
  <si>
    <t>0111</t>
  </si>
  <si>
    <t>БАКСАН ЗА 9 месяцев 2023</t>
  </si>
  <si>
    <t>факт</t>
  </si>
  <si>
    <t>от   03.11.2023 № 1090</t>
  </si>
</sst>
</file>

<file path=xl/styles.xml><?xml version="1.0" encoding="utf-8"?>
<styleSheet xmlns="http://schemas.openxmlformats.org/spreadsheetml/2006/main">
  <numFmts count="3">
    <numFmt numFmtId="164" formatCode="_-* #,##0.0_р_._-;\-* #,##0.0_р_._-;_-* &quot;-&quot;?_р_._-;_-@_-"/>
    <numFmt numFmtId="165" formatCode="#,##0.0_ ;\-#,##0.0\ "/>
    <numFmt numFmtId="166" formatCode="#,##0.0"/>
  </numFmts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7" xfId="0" applyBorder="1"/>
    <xf numFmtId="0" fontId="2" fillId="0" borderId="8" xfId="0" applyFont="1" applyFill="1" applyBorder="1" applyAlignment="1">
      <alignment vertical="top"/>
    </xf>
    <xf numFmtId="164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3" fillId="0" borderId="5" xfId="0" applyFont="1" applyBorder="1"/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vertical="top"/>
    </xf>
    <xf numFmtId="0" fontId="3" fillId="0" borderId="6" xfId="0" applyFont="1" applyBorder="1" applyAlignment="1">
      <alignment vertical="top"/>
    </xf>
    <xf numFmtId="164" fontId="3" fillId="0" borderId="6" xfId="0" applyNumberFormat="1" applyFont="1" applyBorder="1" applyAlignment="1">
      <alignment vertical="top"/>
    </xf>
    <xf numFmtId="165" fontId="3" fillId="0" borderId="6" xfId="0" applyNumberFormat="1" applyFont="1" applyBorder="1" applyAlignment="1">
      <alignment vertical="top"/>
    </xf>
    <xf numFmtId="4" fontId="3" fillId="0" borderId="5" xfId="0" applyNumberFormat="1" applyFont="1" applyFill="1" applyBorder="1" applyAlignment="1">
      <alignment vertical="top" wrapText="1"/>
    </xf>
    <xf numFmtId="4" fontId="6" fillId="0" borderId="5" xfId="0" applyNumberFormat="1" applyFont="1" applyBorder="1"/>
    <xf numFmtId="166" fontId="3" fillId="0" borderId="5" xfId="0" applyNumberFormat="1" applyFont="1" applyBorder="1"/>
    <xf numFmtId="0" fontId="3" fillId="0" borderId="0" xfId="0" applyFont="1" applyAlignment="1">
      <alignment horizontal="center" wrapText="1"/>
    </xf>
    <xf numFmtId="166" fontId="3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49" fontId="5" fillId="0" borderId="11" xfId="0" applyNumberFormat="1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0" xfId="0" applyNumberFormat="1" applyFont="1" applyFill="1" applyBorder="1"/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vertical="top"/>
    </xf>
    <xf numFmtId="0" fontId="3" fillId="0" borderId="5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4"/>
  <sheetViews>
    <sheetView tabSelected="1" workbookViewId="0">
      <selection activeCell="K9" sqref="K9"/>
    </sheetView>
  </sheetViews>
  <sheetFormatPr defaultRowHeight="15"/>
  <cols>
    <col min="1" max="1" width="62.140625" customWidth="1"/>
    <col min="2" max="2" width="29.7109375" customWidth="1"/>
    <col min="3" max="3" width="14.85546875" customWidth="1"/>
    <col min="4" max="4" width="13.7109375" customWidth="1"/>
    <col min="5" max="5" width="11.7109375" customWidth="1"/>
  </cols>
  <sheetData>
    <row r="1" spans="1:5" ht="18.75">
      <c r="C1" s="45"/>
      <c r="D1" s="45"/>
      <c r="E1" s="45"/>
    </row>
    <row r="2" spans="1:5" ht="18.75">
      <c r="B2" s="46" t="s">
        <v>47</v>
      </c>
      <c r="C2" s="46"/>
      <c r="D2" s="46"/>
      <c r="E2" s="46"/>
    </row>
    <row r="3" spans="1:5" ht="18.75">
      <c r="B3" s="46" t="s">
        <v>45</v>
      </c>
      <c r="C3" s="46"/>
      <c r="D3" s="46"/>
      <c r="E3" s="46"/>
    </row>
    <row r="4" spans="1:5" ht="18.75">
      <c r="B4" s="46" t="s">
        <v>46</v>
      </c>
      <c r="C4" s="46"/>
      <c r="D4" s="46"/>
      <c r="E4" s="46"/>
    </row>
    <row r="5" spans="1:5" ht="18.75">
      <c r="B5" s="46" t="s">
        <v>158</v>
      </c>
      <c r="C5" s="46"/>
      <c r="D5" s="46"/>
      <c r="E5" s="46"/>
    </row>
    <row r="6" spans="1:5" ht="42.75" customHeight="1">
      <c r="A6" s="53" t="s">
        <v>127</v>
      </c>
      <c r="B6" s="53"/>
      <c r="C6" s="53"/>
      <c r="D6" s="53"/>
    </row>
    <row r="7" spans="1:5" ht="24" customHeight="1">
      <c r="A7" s="53"/>
      <c r="B7" s="53"/>
      <c r="C7" s="53"/>
      <c r="D7" s="53"/>
    </row>
    <row r="8" spans="1:5">
      <c r="D8" s="1" t="s">
        <v>34</v>
      </c>
      <c r="E8" s="1"/>
    </row>
    <row r="9" spans="1:5" ht="41.25" customHeight="1">
      <c r="A9" s="3" t="s">
        <v>0</v>
      </c>
      <c r="B9" s="3" t="s">
        <v>33</v>
      </c>
      <c r="C9" s="31" t="s">
        <v>48</v>
      </c>
      <c r="D9" s="3" t="s">
        <v>128</v>
      </c>
      <c r="E9" s="3" t="s">
        <v>49</v>
      </c>
    </row>
    <row r="10" spans="1:5" ht="41.25" customHeight="1">
      <c r="A10" s="49" t="s">
        <v>50</v>
      </c>
      <c r="B10" s="50"/>
      <c r="C10" s="50"/>
      <c r="D10" s="50"/>
      <c r="E10" s="51"/>
    </row>
    <row r="11" spans="1:5" ht="21" customHeight="1">
      <c r="A11" s="16" t="s">
        <v>1</v>
      </c>
      <c r="B11" s="16" t="s">
        <v>2</v>
      </c>
      <c r="C11" s="15">
        <f>C12+C13+C14+C19+C22+C23+C24+C25+C26+C27</f>
        <v>231684.28</v>
      </c>
      <c r="D11" s="15">
        <f>D12+D13+D14+D19+D22+D23+D24+D25+D26+D27</f>
        <v>180133.65</v>
      </c>
      <c r="E11" s="15">
        <f t="shared" ref="E11:E33" si="0">D11/C11*100</f>
        <v>77.749621165492968</v>
      </c>
    </row>
    <row r="12" spans="1:5" ht="21" customHeight="1">
      <c r="A12" s="16" t="s">
        <v>3</v>
      </c>
      <c r="B12" s="16" t="s">
        <v>4</v>
      </c>
      <c r="C12" s="15">
        <v>82000</v>
      </c>
      <c r="D12" s="17">
        <v>65407.199999999997</v>
      </c>
      <c r="E12" s="15">
        <f t="shared" si="0"/>
        <v>79.764878048780488</v>
      </c>
    </row>
    <row r="13" spans="1:5" ht="39.75" customHeight="1">
      <c r="A13" s="18" t="s">
        <v>5</v>
      </c>
      <c r="B13" s="16" t="s">
        <v>6</v>
      </c>
      <c r="C13" s="15">
        <v>19500.240000000002</v>
      </c>
      <c r="D13" s="17">
        <v>16421</v>
      </c>
      <c r="E13" s="15">
        <f t="shared" si="0"/>
        <v>84.209219989087302</v>
      </c>
    </row>
    <row r="14" spans="1:5" ht="21" customHeight="1">
      <c r="A14" s="16" t="s">
        <v>7</v>
      </c>
      <c r="B14" s="16" t="s">
        <v>8</v>
      </c>
      <c r="C14" s="15">
        <f>C15+C17+C18</f>
        <v>18300</v>
      </c>
      <c r="D14" s="15">
        <f>D15+D16+D17+D18</f>
        <v>15684.399999999998</v>
      </c>
      <c r="E14" s="15">
        <f t="shared" si="0"/>
        <v>85.707103825136599</v>
      </c>
    </row>
    <row r="15" spans="1:5" ht="39.75" customHeight="1">
      <c r="A15" s="18" t="s">
        <v>44</v>
      </c>
      <c r="B15" s="19" t="s">
        <v>43</v>
      </c>
      <c r="C15" s="15">
        <v>8300</v>
      </c>
      <c r="D15" s="17">
        <v>7337.4</v>
      </c>
      <c r="E15" s="15">
        <f t="shared" si="0"/>
        <v>88.402409638554218</v>
      </c>
    </row>
    <row r="16" spans="1:5" ht="69" customHeight="1">
      <c r="A16" s="32" t="s">
        <v>129</v>
      </c>
      <c r="B16" s="33" t="s">
        <v>130</v>
      </c>
      <c r="C16" s="34">
        <v>0</v>
      </c>
      <c r="D16" s="35">
        <v>-730.8</v>
      </c>
      <c r="E16" s="34"/>
    </row>
    <row r="17" spans="1:5" ht="21" customHeight="1">
      <c r="A17" s="19" t="s">
        <v>9</v>
      </c>
      <c r="B17" s="19" t="s">
        <v>10</v>
      </c>
      <c r="C17" s="15">
        <v>7000</v>
      </c>
      <c r="D17" s="17">
        <v>5596</v>
      </c>
      <c r="E17" s="15">
        <f t="shared" si="0"/>
        <v>79.942857142857136</v>
      </c>
    </row>
    <row r="18" spans="1:5" ht="39" customHeight="1">
      <c r="A18" s="18" t="s">
        <v>11</v>
      </c>
      <c r="B18" s="16" t="s">
        <v>12</v>
      </c>
      <c r="C18" s="15">
        <v>3000</v>
      </c>
      <c r="D18" s="17">
        <v>3481.8</v>
      </c>
      <c r="E18" s="15">
        <f t="shared" si="0"/>
        <v>116.06</v>
      </c>
    </row>
    <row r="19" spans="1:5" ht="21" customHeight="1">
      <c r="A19" s="16" t="s">
        <v>13</v>
      </c>
      <c r="B19" s="16" t="s">
        <v>14</v>
      </c>
      <c r="C19" s="15">
        <v>26500</v>
      </c>
      <c r="D19" s="17">
        <v>16299.9</v>
      </c>
      <c r="E19" s="15">
        <f t="shared" si="0"/>
        <v>61.50905660377358</v>
      </c>
    </row>
    <row r="20" spans="1:5" ht="21" customHeight="1">
      <c r="A20" s="19" t="s">
        <v>15</v>
      </c>
      <c r="B20" s="19" t="s">
        <v>16</v>
      </c>
      <c r="C20" s="15">
        <v>8500</v>
      </c>
      <c r="D20" s="17">
        <v>6659.1</v>
      </c>
      <c r="E20" s="15">
        <f t="shared" si="0"/>
        <v>78.342352941176472</v>
      </c>
    </row>
    <row r="21" spans="1:5" ht="21" customHeight="1">
      <c r="A21" s="19" t="s">
        <v>17</v>
      </c>
      <c r="B21" s="19" t="s">
        <v>18</v>
      </c>
      <c r="C21" s="15">
        <v>18000</v>
      </c>
      <c r="D21" s="17">
        <v>9647.2000000000007</v>
      </c>
      <c r="E21" s="15">
        <f t="shared" si="0"/>
        <v>53.595555555555563</v>
      </c>
    </row>
    <row r="22" spans="1:5" ht="21" customHeight="1">
      <c r="A22" s="16" t="s">
        <v>36</v>
      </c>
      <c r="B22" s="16" t="s">
        <v>19</v>
      </c>
      <c r="C22" s="15">
        <v>11000</v>
      </c>
      <c r="D22" s="17">
        <v>7622.5</v>
      </c>
      <c r="E22" s="15">
        <f t="shared" si="0"/>
        <v>69.295454545454547</v>
      </c>
    </row>
    <row r="23" spans="1:5" ht="36" customHeight="1">
      <c r="A23" s="18" t="s">
        <v>37</v>
      </c>
      <c r="B23" s="16" t="s">
        <v>20</v>
      </c>
      <c r="C23" s="15">
        <v>23000</v>
      </c>
      <c r="D23" s="20">
        <v>17923.400000000001</v>
      </c>
      <c r="E23" s="15">
        <f t="shared" si="0"/>
        <v>77.927826086956529</v>
      </c>
    </row>
    <row r="24" spans="1:5" ht="21" customHeight="1">
      <c r="A24" s="16" t="s">
        <v>38</v>
      </c>
      <c r="B24" s="16" t="s">
        <v>21</v>
      </c>
      <c r="C24" s="21">
        <v>150</v>
      </c>
      <c r="D24" s="22">
        <v>14.65</v>
      </c>
      <c r="E24" s="15">
        <f t="shared" si="0"/>
        <v>9.7666666666666657</v>
      </c>
    </row>
    <row r="25" spans="1:5" ht="21" customHeight="1">
      <c r="A25" s="18" t="s">
        <v>39</v>
      </c>
      <c r="B25" s="16" t="s">
        <v>22</v>
      </c>
      <c r="C25" s="15">
        <v>39794.04</v>
      </c>
      <c r="D25" s="17">
        <v>28579.4</v>
      </c>
      <c r="E25" s="15">
        <f t="shared" si="0"/>
        <v>71.818292387503263</v>
      </c>
    </row>
    <row r="26" spans="1:5" ht="21" customHeight="1">
      <c r="A26" s="18" t="s">
        <v>40</v>
      </c>
      <c r="B26" s="16" t="s">
        <v>23</v>
      </c>
      <c r="C26" s="15">
        <v>8000</v>
      </c>
      <c r="D26" s="17">
        <v>8744.6</v>
      </c>
      <c r="E26" s="15">
        <f t="shared" si="0"/>
        <v>109.3075</v>
      </c>
    </row>
    <row r="27" spans="1:5" ht="21" customHeight="1">
      <c r="A27" s="16" t="s">
        <v>41</v>
      </c>
      <c r="B27" s="16" t="s">
        <v>24</v>
      </c>
      <c r="C27" s="15">
        <v>3440</v>
      </c>
      <c r="D27" s="17">
        <v>3436.6</v>
      </c>
      <c r="E27" s="15">
        <f t="shared" si="0"/>
        <v>99.901162790697668</v>
      </c>
    </row>
    <row r="28" spans="1:5" ht="21" customHeight="1">
      <c r="A28" s="16" t="s">
        <v>42</v>
      </c>
      <c r="B28" s="16" t="s">
        <v>25</v>
      </c>
      <c r="C28" s="15">
        <f>C29+C30+C31+C32</f>
        <v>901612.9</v>
      </c>
      <c r="D28" s="15">
        <f>D29+D30+D31+D32</f>
        <v>665433.19999999995</v>
      </c>
      <c r="E28" s="15">
        <f t="shared" si="0"/>
        <v>73.804755899122554</v>
      </c>
    </row>
    <row r="29" spans="1:5" ht="34.5" customHeight="1">
      <c r="A29" s="18" t="s">
        <v>26</v>
      </c>
      <c r="B29" s="16" t="s">
        <v>27</v>
      </c>
      <c r="C29" s="15">
        <v>48205.9</v>
      </c>
      <c r="D29" s="17">
        <v>29163.5</v>
      </c>
      <c r="E29" s="15">
        <f t="shared" si="0"/>
        <v>60.497781391904304</v>
      </c>
    </row>
    <row r="30" spans="1:5" ht="37.5" customHeight="1">
      <c r="A30" s="18" t="s">
        <v>35</v>
      </c>
      <c r="B30" s="16" t="s">
        <v>28</v>
      </c>
      <c r="C30" s="15">
        <v>172408</v>
      </c>
      <c r="D30" s="17">
        <v>128752.4</v>
      </c>
      <c r="E30" s="15">
        <f t="shared" si="0"/>
        <v>74.678901211080685</v>
      </c>
    </row>
    <row r="31" spans="1:5" ht="35.25" customHeight="1">
      <c r="A31" s="18" t="s">
        <v>29</v>
      </c>
      <c r="B31" s="16" t="s">
        <v>30</v>
      </c>
      <c r="C31" s="15">
        <v>679999.9</v>
      </c>
      <c r="D31" s="17">
        <v>507128.2</v>
      </c>
      <c r="E31" s="15">
        <f t="shared" si="0"/>
        <v>74.577687437895207</v>
      </c>
    </row>
    <row r="32" spans="1:5" ht="21" customHeight="1">
      <c r="A32" s="23" t="s">
        <v>31</v>
      </c>
      <c r="B32" s="23" t="s">
        <v>32</v>
      </c>
      <c r="C32" s="24">
        <v>999.1</v>
      </c>
      <c r="D32" s="25">
        <v>389.1</v>
      </c>
      <c r="E32" s="24">
        <f t="shared" si="0"/>
        <v>38.945050545490943</v>
      </c>
    </row>
    <row r="33" spans="1:5" ht="21" customHeight="1">
      <c r="A33" s="26" t="s">
        <v>51</v>
      </c>
      <c r="B33" s="27"/>
      <c r="C33" s="40">
        <f>C28+C11</f>
        <v>1133297.18</v>
      </c>
      <c r="D33" s="40">
        <f>D28+D11</f>
        <v>845566.85</v>
      </c>
      <c r="E33" s="44">
        <f t="shared" si="0"/>
        <v>74.6112198037941</v>
      </c>
    </row>
    <row r="34" spans="1:5">
      <c r="C34" s="2"/>
      <c r="D34" s="2"/>
    </row>
    <row r="35" spans="1:5" ht="30.75" customHeight="1">
      <c r="A35" s="4"/>
      <c r="B35" s="5" t="s">
        <v>52</v>
      </c>
      <c r="C35" s="6"/>
      <c r="D35" s="7"/>
      <c r="E35" s="8"/>
    </row>
    <row r="36" spans="1:5" ht="21" customHeight="1">
      <c r="A36" s="9" t="s">
        <v>53</v>
      </c>
      <c r="B36" s="10" t="s">
        <v>63</v>
      </c>
      <c r="C36" s="28">
        <f>C37+C38+C39+C40+C41+C42</f>
        <v>66403.399999999994</v>
      </c>
      <c r="D36" s="28">
        <f>D37+D38+D39+D40+D41+D42</f>
        <v>44045.700000000004</v>
      </c>
      <c r="E36" s="28">
        <f>D36/C36*100</f>
        <v>66.330489101461694</v>
      </c>
    </row>
    <row r="37" spans="1:5" ht="51" customHeight="1">
      <c r="A37" s="11" t="s">
        <v>54</v>
      </c>
      <c r="B37" s="10" t="s">
        <v>64</v>
      </c>
      <c r="C37" s="28">
        <v>2124.5</v>
      </c>
      <c r="D37" s="28">
        <v>1595.5</v>
      </c>
      <c r="E37" s="28">
        <f t="shared" ref="E37:E73" si="1">D37/C37*100</f>
        <v>75.100023534949401</v>
      </c>
    </row>
    <row r="38" spans="1:5" ht="50.25" customHeight="1">
      <c r="A38" s="11" t="s">
        <v>55</v>
      </c>
      <c r="B38" s="10" t="s">
        <v>65</v>
      </c>
      <c r="C38" s="28">
        <v>37275.599999999999</v>
      </c>
      <c r="D38" s="28">
        <v>28718.9</v>
      </c>
      <c r="E38" s="28">
        <f t="shared" si="1"/>
        <v>77.044769232420137</v>
      </c>
    </row>
    <row r="39" spans="1:5" ht="21" customHeight="1">
      <c r="A39" s="9" t="s">
        <v>56</v>
      </c>
      <c r="B39" s="10" t="s">
        <v>66</v>
      </c>
      <c r="C39" s="28">
        <v>0.8</v>
      </c>
      <c r="D39" s="28">
        <v>0.8</v>
      </c>
      <c r="E39" s="28">
        <f t="shared" si="1"/>
        <v>100</v>
      </c>
    </row>
    <row r="40" spans="1:5" ht="49.5" customHeight="1">
      <c r="A40" s="12" t="s">
        <v>57</v>
      </c>
      <c r="B40" s="10" t="s">
        <v>67</v>
      </c>
      <c r="C40" s="28">
        <v>9211.2999999999993</v>
      </c>
      <c r="D40" s="28">
        <v>6895.6</v>
      </c>
      <c r="E40" s="28">
        <f t="shared" si="1"/>
        <v>74.860226026728043</v>
      </c>
    </row>
    <row r="41" spans="1:5" ht="21" customHeight="1">
      <c r="A41" s="9" t="s">
        <v>58</v>
      </c>
      <c r="B41" s="10" t="s">
        <v>68</v>
      </c>
      <c r="C41" s="28">
        <v>611</v>
      </c>
      <c r="D41" s="28">
        <v>0</v>
      </c>
      <c r="E41" s="28">
        <f t="shared" si="1"/>
        <v>0</v>
      </c>
    </row>
    <row r="42" spans="1:5" ht="21" customHeight="1">
      <c r="A42" s="9" t="s">
        <v>59</v>
      </c>
      <c r="B42" s="10" t="s">
        <v>69</v>
      </c>
      <c r="C42" s="28">
        <v>17180.2</v>
      </c>
      <c r="D42" s="28">
        <v>6834.9</v>
      </c>
      <c r="E42" s="28">
        <f t="shared" si="1"/>
        <v>39.783588083957113</v>
      </c>
    </row>
    <row r="43" spans="1:5" ht="21" customHeight="1">
      <c r="A43" s="9" t="s">
        <v>60</v>
      </c>
      <c r="B43" s="10" t="s">
        <v>62</v>
      </c>
      <c r="C43" s="28">
        <f>C44</f>
        <v>2640.9</v>
      </c>
      <c r="D43" s="28">
        <f>D44</f>
        <v>2160.8000000000002</v>
      </c>
      <c r="E43" s="28">
        <f t="shared" si="1"/>
        <v>81.820591465030873</v>
      </c>
    </row>
    <row r="44" spans="1:5" ht="49.5" customHeight="1">
      <c r="A44" s="13" t="s">
        <v>61</v>
      </c>
      <c r="B44" s="10" t="s">
        <v>70</v>
      </c>
      <c r="C44" s="28">
        <v>2640.9</v>
      </c>
      <c r="D44" s="28">
        <v>2160.8000000000002</v>
      </c>
      <c r="E44" s="28">
        <f t="shared" si="1"/>
        <v>81.820591465030873</v>
      </c>
    </row>
    <row r="45" spans="1:5" ht="21" customHeight="1">
      <c r="A45" s="9" t="s">
        <v>71</v>
      </c>
      <c r="B45" s="10" t="s">
        <v>72</v>
      </c>
      <c r="C45" s="28">
        <f>C46+C47</f>
        <v>52675</v>
      </c>
      <c r="D45" s="28">
        <f>D46+D47</f>
        <v>39322.300000000003</v>
      </c>
      <c r="E45" s="28">
        <f t="shared" si="1"/>
        <v>74.650783103939261</v>
      </c>
    </row>
    <row r="46" spans="1:5" ht="21" customHeight="1">
      <c r="A46" s="12" t="s">
        <v>73</v>
      </c>
      <c r="B46" s="14" t="s">
        <v>74</v>
      </c>
      <c r="C46" s="28">
        <v>1074.4000000000001</v>
      </c>
      <c r="D46" s="28">
        <v>0</v>
      </c>
      <c r="E46" s="28">
        <f t="shared" si="1"/>
        <v>0</v>
      </c>
    </row>
    <row r="47" spans="1:5" ht="21" customHeight="1">
      <c r="A47" s="12" t="s">
        <v>75</v>
      </c>
      <c r="B47" s="14" t="s">
        <v>76</v>
      </c>
      <c r="C47" s="28">
        <v>51600.6</v>
      </c>
      <c r="D47" s="28">
        <v>39322.300000000003</v>
      </c>
      <c r="E47" s="28">
        <f t="shared" si="1"/>
        <v>76.205121645872339</v>
      </c>
    </row>
    <row r="48" spans="1:5" ht="21" customHeight="1">
      <c r="A48" s="12" t="s">
        <v>77</v>
      </c>
      <c r="B48" s="14" t="s">
        <v>78</v>
      </c>
      <c r="C48" s="28">
        <f>C49+C50+C51</f>
        <v>64663.3</v>
      </c>
      <c r="D48" s="28">
        <f>D49+D50+D51</f>
        <v>49423.1</v>
      </c>
      <c r="E48" s="28">
        <f t="shared" si="1"/>
        <v>76.431453390099165</v>
      </c>
    </row>
    <row r="49" spans="1:5" ht="21" customHeight="1">
      <c r="A49" s="12" t="s">
        <v>79</v>
      </c>
      <c r="B49" s="14" t="s">
        <v>80</v>
      </c>
      <c r="C49" s="28">
        <v>250</v>
      </c>
      <c r="D49" s="28">
        <v>241.9</v>
      </c>
      <c r="E49" s="28">
        <f t="shared" si="1"/>
        <v>96.76</v>
      </c>
    </row>
    <row r="50" spans="1:5" ht="21" customHeight="1">
      <c r="A50" s="12" t="s">
        <v>81</v>
      </c>
      <c r="B50" s="14" t="s">
        <v>82</v>
      </c>
      <c r="C50" s="28">
        <v>60620.3</v>
      </c>
      <c r="D50" s="28">
        <v>46287</v>
      </c>
      <c r="E50" s="28">
        <f t="shared" si="1"/>
        <v>76.355610249371907</v>
      </c>
    </row>
    <row r="51" spans="1:5" ht="21" customHeight="1">
      <c r="A51" s="12" t="s">
        <v>83</v>
      </c>
      <c r="B51" s="14" t="s">
        <v>84</v>
      </c>
      <c r="C51" s="28">
        <v>3793</v>
      </c>
      <c r="D51" s="28">
        <v>2894.2</v>
      </c>
      <c r="E51" s="28">
        <f t="shared" si="1"/>
        <v>76.303717374110207</v>
      </c>
    </row>
    <row r="52" spans="1:5" ht="21" customHeight="1">
      <c r="A52" s="12" t="s">
        <v>85</v>
      </c>
      <c r="B52" s="14" t="s">
        <v>86</v>
      </c>
      <c r="C52" s="28">
        <f>C53+C54+C55+C56+C57+C58</f>
        <v>896419.09999999986</v>
      </c>
      <c r="D52" s="28">
        <f>D53+D54+D55+D56+D57+D58</f>
        <v>648663.80000000005</v>
      </c>
      <c r="E52" s="28">
        <f t="shared" si="1"/>
        <v>72.361666546373243</v>
      </c>
    </row>
    <row r="53" spans="1:5" ht="21" customHeight="1">
      <c r="A53" s="12" t="s">
        <v>87</v>
      </c>
      <c r="B53" s="14" t="s">
        <v>88</v>
      </c>
      <c r="C53" s="28">
        <v>284607.09999999998</v>
      </c>
      <c r="D53" s="28">
        <v>209295.1</v>
      </c>
      <c r="E53" s="28">
        <f t="shared" si="1"/>
        <v>73.538256775744543</v>
      </c>
    </row>
    <row r="54" spans="1:5" ht="21" customHeight="1">
      <c r="A54" s="12" t="s">
        <v>89</v>
      </c>
      <c r="B54" s="14" t="s">
        <v>90</v>
      </c>
      <c r="C54" s="28">
        <v>560627.6</v>
      </c>
      <c r="D54" s="28">
        <v>403330.7</v>
      </c>
      <c r="E54" s="28">
        <f t="shared" si="1"/>
        <v>71.942712060554996</v>
      </c>
    </row>
    <row r="55" spans="1:5" ht="21" customHeight="1">
      <c r="A55" s="12" t="s">
        <v>91</v>
      </c>
      <c r="B55" s="14" t="s">
        <v>92</v>
      </c>
      <c r="C55" s="28">
        <v>37365.5</v>
      </c>
      <c r="D55" s="28">
        <v>25744.400000000001</v>
      </c>
      <c r="E55" s="28">
        <f t="shared" si="1"/>
        <v>68.898850543950971</v>
      </c>
    </row>
    <row r="56" spans="1:5" ht="37.5" customHeight="1">
      <c r="A56" s="12" t="s">
        <v>93</v>
      </c>
      <c r="B56" s="14" t="s">
        <v>94</v>
      </c>
      <c r="C56" s="28">
        <v>1019.7</v>
      </c>
      <c r="D56" s="28">
        <v>977</v>
      </c>
      <c r="E56" s="28">
        <f t="shared" si="1"/>
        <v>95.812493870746295</v>
      </c>
    </row>
    <row r="57" spans="1:5" ht="21" customHeight="1">
      <c r="A57" s="12" t="s">
        <v>95</v>
      </c>
      <c r="B57" s="14" t="s">
        <v>96</v>
      </c>
      <c r="C57" s="28">
        <v>770</v>
      </c>
      <c r="D57" s="28">
        <v>365.5</v>
      </c>
      <c r="E57" s="28">
        <f t="shared" si="1"/>
        <v>47.467532467532472</v>
      </c>
    </row>
    <row r="58" spans="1:5" ht="21" customHeight="1">
      <c r="A58" s="12" t="s">
        <v>97</v>
      </c>
      <c r="B58" s="14" t="s">
        <v>98</v>
      </c>
      <c r="C58" s="28">
        <v>12029.2</v>
      </c>
      <c r="D58" s="28">
        <v>8951.1</v>
      </c>
      <c r="E58" s="28">
        <f t="shared" si="1"/>
        <v>74.411432181691211</v>
      </c>
    </row>
    <row r="59" spans="1:5" ht="21" customHeight="1">
      <c r="A59" s="12" t="s">
        <v>99</v>
      </c>
      <c r="B59" s="14" t="s">
        <v>100</v>
      </c>
      <c r="C59" s="28">
        <f>C60+C61</f>
        <v>28815</v>
      </c>
      <c r="D59" s="28">
        <f>D60+D61</f>
        <v>20864.099999999999</v>
      </c>
      <c r="E59" s="28">
        <f t="shared" si="1"/>
        <v>72.407079646017692</v>
      </c>
    </row>
    <row r="60" spans="1:5" ht="21" customHeight="1">
      <c r="A60" s="12" t="s">
        <v>101</v>
      </c>
      <c r="B60" s="14" t="s">
        <v>102</v>
      </c>
      <c r="C60" s="28">
        <v>27507.8</v>
      </c>
      <c r="D60" s="28">
        <v>19860.099999999999</v>
      </c>
      <c r="E60" s="28">
        <f t="shared" si="1"/>
        <v>72.198067457230309</v>
      </c>
    </row>
    <row r="61" spans="1:5" ht="21" customHeight="1">
      <c r="A61" s="12" t="s">
        <v>131</v>
      </c>
      <c r="B61" s="14" t="s">
        <v>103</v>
      </c>
      <c r="C61" s="28">
        <v>1307.2</v>
      </c>
      <c r="D61" s="28">
        <v>1004</v>
      </c>
      <c r="E61" s="28">
        <f t="shared" si="1"/>
        <v>76.805385556915539</v>
      </c>
    </row>
    <row r="62" spans="1:5" ht="21" customHeight="1">
      <c r="A62" s="12" t="s">
        <v>104</v>
      </c>
      <c r="B62" s="14" t="s">
        <v>105</v>
      </c>
      <c r="C62" s="28">
        <f>C63+C64+C65+C66</f>
        <v>22349.599999999999</v>
      </c>
      <c r="D62" s="28">
        <f>D63+D64+D65+D66</f>
        <v>17133.399999999998</v>
      </c>
      <c r="E62" s="28">
        <f t="shared" si="1"/>
        <v>76.660879836775592</v>
      </c>
    </row>
    <row r="63" spans="1:5" ht="21" customHeight="1">
      <c r="A63" s="12" t="s">
        <v>106</v>
      </c>
      <c r="B63" s="14" t="s">
        <v>107</v>
      </c>
      <c r="C63" s="28">
        <v>3838.5</v>
      </c>
      <c r="D63" s="28">
        <v>3082.8</v>
      </c>
      <c r="E63" s="28">
        <f t="shared" si="1"/>
        <v>80.312622118014858</v>
      </c>
    </row>
    <row r="64" spans="1:5" ht="21" customHeight="1">
      <c r="A64" s="12" t="s">
        <v>108</v>
      </c>
      <c r="B64" s="14" t="s">
        <v>109</v>
      </c>
      <c r="C64" s="28">
        <v>1033.9000000000001</v>
      </c>
      <c r="D64" s="28">
        <v>687.1</v>
      </c>
      <c r="E64" s="28">
        <f t="shared" si="1"/>
        <v>66.457104168681695</v>
      </c>
    </row>
    <row r="65" spans="1:5" ht="21" customHeight="1">
      <c r="A65" s="12" t="s">
        <v>110</v>
      </c>
      <c r="B65" s="14" t="s">
        <v>111</v>
      </c>
      <c r="C65" s="28">
        <v>13210.6</v>
      </c>
      <c r="D65" s="28">
        <v>10159.299999999999</v>
      </c>
      <c r="E65" s="28">
        <f t="shared" si="1"/>
        <v>76.902638790062511</v>
      </c>
    </row>
    <row r="66" spans="1:5" ht="21" customHeight="1">
      <c r="A66" s="12" t="s">
        <v>112</v>
      </c>
      <c r="B66" s="14" t="s">
        <v>113</v>
      </c>
      <c r="C66" s="28">
        <v>4266.6000000000004</v>
      </c>
      <c r="D66" s="28">
        <v>3204.2</v>
      </c>
      <c r="E66" s="28">
        <f t="shared" si="1"/>
        <v>75.099610931420784</v>
      </c>
    </row>
    <row r="67" spans="1:5" ht="21" customHeight="1">
      <c r="A67" s="12" t="s">
        <v>114</v>
      </c>
      <c r="B67" s="14" t="s">
        <v>115</v>
      </c>
      <c r="C67" s="28">
        <f>C68+C69+C70</f>
        <v>36339.1</v>
      </c>
      <c r="D67" s="28">
        <f>D68+D69+D70</f>
        <v>26427.600000000002</v>
      </c>
      <c r="E67" s="28">
        <f t="shared" si="1"/>
        <v>72.724971174299867</v>
      </c>
    </row>
    <row r="68" spans="1:5" ht="21" customHeight="1">
      <c r="A68" s="12" t="s">
        <v>122</v>
      </c>
      <c r="B68" s="14">
        <v>1102</v>
      </c>
      <c r="C68" s="28">
        <v>200</v>
      </c>
      <c r="D68" s="28">
        <v>117.8</v>
      </c>
      <c r="E68" s="28">
        <f t="shared" si="1"/>
        <v>58.9</v>
      </c>
    </row>
    <row r="69" spans="1:5" ht="21" customHeight="1">
      <c r="A69" s="12" t="s">
        <v>132</v>
      </c>
      <c r="B69" s="14">
        <v>1103</v>
      </c>
      <c r="C69" s="28">
        <v>34383.9</v>
      </c>
      <c r="D69" s="28">
        <v>24913.4</v>
      </c>
      <c r="E69" s="28">
        <f t="shared" si="1"/>
        <v>72.456585785789287</v>
      </c>
    </row>
    <row r="70" spans="1:5" ht="21" customHeight="1">
      <c r="A70" s="12" t="s">
        <v>123</v>
      </c>
      <c r="B70" s="14" t="s">
        <v>116</v>
      </c>
      <c r="C70" s="28">
        <v>1755.2</v>
      </c>
      <c r="D70" s="28">
        <v>1396.4</v>
      </c>
      <c r="E70" s="28">
        <f t="shared" si="1"/>
        <v>79.557885141294435</v>
      </c>
    </row>
    <row r="71" spans="1:5" ht="21" customHeight="1">
      <c r="A71" s="12" t="s">
        <v>117</v>
      </c>
      <c r="B71" s="14" t="s">
        <v>118</v>
      </c>
      <c r="C71" s="28">
        <f>C72</f>
        <v>5283.5</v>
      </c>
      <c r="D71" s="28">
        <f>D72</f>
        <v>4010.8</v>
      </c>
      <c r="E71" s="28">
        <f t="shared" si="1"/>
        <v>75.911800889561846</v>
      </c>
    </row>
    <row r="72" spans="1:5" ht="21" customHeight="1">
      <c r="A72" s="12" t="s">
        <v>119</v>
      </c>
      <c r="B72" s="14" t="s">
        <v>120</v>
      </c>
      <c r="C72" s="28">
        <v>5283.5</v>
      </c>
      <c r="D72" s="28">
        <v>4010.8</v>
      </c>
      <c r="E72" s="28">
        <f t="shared" si="1"/>
        <v>75.911800889561846</v>
      </c>
    </row>
    <row r="73" spans="1:5" ht="15.75">
      <c r="A73" s="12" t="s">
        <v>121</v>
      </c>
      <c r="B73" s="12"/>
      <c r="C73" s="28">
        <f>C36+C43+C45+C48+C52+C59+C62+C67+C71</f>
        <v>1175588.8999999999</v>
      </c>
      <c r="D73" s="28">
        <f>D36+D43+D45+D48+D52+D59+D62+D67+D71</f>
        <v>852051.60000000009</v>
      </c>
      <c r="E73" s="28">
        <f t="shared" si="1"/>
        <v>72.478704077590407</v>
      </c>
    </row>
    <row r="74" spans="1:5" ht="15.75">
      <c r="C74" s="36"/>
      <c r="D74" s="36"/>
    </row>
    <row r="75" spans="1:5" ht="15.75">
      <c r="A75" s="52" t="s">
        <v>136</v>
      </c>
      <c r="B75" s="52"/>
      <c r="C75" s="52"/>
      <c r="D75" s="52"/>
      <c r="E75" s="52"/>
    </row>
    <row r="76" spans="1:5" ht="15.75">
      <c r="A76" s="29"/>
      <c r="B76" s="29"/>
      <c r="C76" s="29"/>
      <c r="D76" s="29"/>
      <c r="E76" s="29"/>
    </row>
    <row r="77" spans="1:5" ht="53.25" customHeight="1">
      <c r="A77" s="13" t="s">
        <v>124</v>
      </c>
      <c r="B77" s="37" t="s">
        <v>137</v>
      </c>
      <c r="C77" s="28"/>
      <c r="D77" s="28"/>
      <c r="E77" s="30" t="s">
        <v>126</v>
      </c>
    </row>
    <row r="78" spans="1:5" ht="42" customHeight="1">
      <c r="A78" s="13" t="s">
        <v>125</v>
      </c>
      <c r="B78" s="9" t="s">
        <v>138</v>
      </c>
      <c r="C78" s="43">
        <v>42291.7</v>
      </c>
      <c r="D78" s="43">
        <v>6484.7</v>
      </c>
      <c r="E78" s="28"/>
    </row>
    <row r="79" spans="1:5" ht="21" customHeight="1">
      <c r="A79" s="11" t="s">
        <v>141</v>
      </c>
      <c r="B79" s="9" t="s">
        <v>139</v>
      </c>
      <c r="C79" s="28">
        <v>-1133297.2</v>
      </c>
      <c r="D79" s="28">
        <v>-845566.9</v>
      </c>
      <c r="E79" s="28">
        <v>-74.599999999999994</v>
      </c>
    </row>
    <row r="80" spans="1:5" ht="33" customHeight="1">
      <c r="A80" s="11" t="s">
        <v>142</v>
      </c>
      <c r="B80" s="9" t="s">
        <v>140</v>
      </c>
      <c r="C80" s="28">
        <v>-1133297.2</v>
      </c>
      <c r="D80" s="28">
        <v>-845566.9</v>
      </c>
      <c r="E80" s="28"/>
    </row>
    <row r="81" spans="1:5" ht="33" customHeight="1">
      <c r="A81" s="11" t="s">
        <v>133</v>
      </c>
      <c r="B81" s="9" t="s">
        <v>143</v>
      </c>
      <c r="C81" s="28">
        <v>-1133297.2</v>
      </c>
      <c r="D81" s="28">
        <v>-845566.9</v>
      </c>
      <c r="E81" s="28"/>
    </row>
    <row r="82" spans="1:5" ht="33" customHeight="1">
      <c r="A82" s="11" t="s">
        <v>134</v>
      </c>
      <c r="B82" s="9" t="s">
        <v>144</v>
      </c>
      <c r="C82" s="28">
        <v>-1133297.2</v>
      </c>
      <c r="D82" s="28">
        <v>-845566.9</v>
      </c>
      <c r="E82" s="28"/>
    </row>
    <row r="83" spans="1:5" ht="23.25" customHeight="1">
      <c r="A83" s="11" t="s">
        <v>135</v>
      </c>
      <c r="B83" s="9" t="s">
        <v>145</v>
      </c>
      <c r="C83" s="28">
        <v>1175588.8999999999</v>
      </c>
      <c r="D83" s="28">
        <v>852051.6</v>
      </c>
      <c r="E83" s="28">
        <v>72.400000000000006</v>
      </c>
    </row>
    <row r="84" spans="1:5" ht="33.75" customHeight="1">
      <c r="A84" s="38" t="s">
        <v>146</v>
      </c>
      <c r="B84" s="39" t="s">
        <v>147</v>
      </c>
      <c r="C84" s="40">
        <v>1175588.8999999999</v>
      </c>
      <c r="D84" s="40">
        <v>852051.6</v>
      </c>
      <c r="E84" s="40"/>
    </row>
    <row r="85" spans="1:5" ht="15.75">
      <c r="A85" s="11" t="s">
        <v>148</v>
      </c>
      <c r="B85" s="9" t="s">
        <v>149</v>
      </c>
      <c r="C85" s="28">
        <v>1175588.8999999999</v>
      </c>
      <c r="D85" s="28">
        <v>852051.6</v>
      </c>
      <c r="E85" s="41"/>
    </row>
    <row r="86" spans="1:5" ht="31.5">
      <c r="A86" s="11" t="s">
        <v>134</v>
      </c>
      <c r="B86" s="9" t="s">
        <v>150</v>
      </c>
      <c r="C86" s="40">
        <v>1175588.8999999999</v>
      </c>
      <c r="D86" s="40">
        <v>852051.6</v>
      </c>
      <c r="E86" s="41"/>
    </row>
    <row r="87" spans="1:5" ht="30" customHeight="1">
      <c r="A87" s="12" t="s">
        <v>151</v>
      </c>
      <c r="B87" s="42"/>
      <c r="C87" s="43">
        <v>42291.7</v>
      </c>
      <c r="D87" s="43">
        <v>6484.7</v>
      </c>
      <c r="E87" s="43"/>
    </row>
    <row r="90" spans="1:5">
      <c r="A90" s="47" t="s">
        <v>152</v>
      </c>
      <c r="B90" s="47"/>
      <c r="C90" s="47"/>
      <c r="D90" s="47"/>
      <c r="E90" s="47"/>
    </row>
    <row r="91" spans="1:5">
      <c r="A91" s="48" t="s">
        <v>156</v>
      </c>
      <c r="B91" s="48"/>
      <c r="C91" s="48"/>
      <c r="D91" s="48"/>
      <c r="E91" s="48"/>
    </row>
    <row r="93" spans="1:5" ht="15.75">
      <c r="A93" s="9" t="s">
        <v>0</v>
      </c>
      <c r="B93" s="9"/>
      <c r="C93" s="9" t="s">
        <v>153</v>
      </c>
      <c r="D93" s="9" t="s">
        <v>157</v>
      </c>
      <c r="E93" s="9"/>
    </row>
    <row r="94" spans="1:5" ht="15.75">
      <c r="A94" s="9" t="s">
        <v>154</v>
      </c>
      <c r="B94" s="10" t="s">
        <v>155</v>
      </c>
      <c r="C94" s="28">
        <v>611</v>
      </c>
      <c r="D94" s="9"/>
      <c r="E94" s="9"/>
    </row>
  </sheetData>
  <mergeCells count="11">
    <mergeCell ref="A90:E90"/>
    <mergeCell ref="A91:E91"/>
    <mergeCell ref="A10:E10"/>
    <mergeCell ref="A75:E75"/>
    <mergeCell ref="A6:D6"/>
    <mergeCell ref="A7:D7"/>
    <mergeCell ref="C1:E1"/>
    <mergeCell ref="B2:E2"/>
    <mergeCell ref="B3:E3"/>
    <mergeCell ref="B5:E5"/>
    <mergeCell ref="B4:E4"/>
  </mergeCells>
  <pageMargins left="0.70866141732283472" right="0.21" top="0.2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Master</cp:lastModifiedBy>
  <cp:lastPrinted>2023-11-02T09:47:56Z</cp:lastPrinted>
  <dcterms:created xsi:type="dcterms:W3CDTF">2009-02-11T10:05:52Z</dcterms:created>
  <dcterms:modified xsi:type="dcterms:W3CDTF">2023-11-10T07:43:22Z</dcterms:modified>
</cp:coreProperties>
</file>