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19320" windowHeight="11955"/>
  </bookViews>
  <sheets>
    <sheet name="испол." sheetId="4" r:id="rId1"/>
  </sheets>
  <calcPr calcId="125725"/>
</workbook>
</file>

<file path=xl/calcChain.xml><?xml version="1.0" encoding="utf-8"?>
<calcChain xmlns="http://schemas.openxmlformats.org/spreadsheetml/2006/main">
  <c r="D75" i="4"/>
  <c r="C75"/>
  <c r="E23"/>
  <c r="D23"/>
  <c r="C23"/>
  <c r="E12"/>
  <c r="D12"/>
  <c r="C12"/>
  <c r="D72"/>
  <c r="C72"/>
  <c r="D69"/>
  <c r="C69"/>
  <c r="E69" s="1"/>
  <c r="D64"/>
  <c r="C64"/>
  <c r="D61"/>
  <c r="C61"/>
  <c r="D54"/>
  <c r="C54"/>
  <c r="D50"/>
  <c r="C50"/>
  <c r="D47"/>
  <c r="C47"/>
  <c r="D45"/>
  <c r="C45"/>
  <c r="D38"/>
  <c r="C38"/>
  <c r="E35"/>
  <c r="D15"/>
  <c r="C15"/>
  <c r="D19"/>
  <c r="C19"/>
  <c r="C11" s="1"/>
  <c r="D30"/>
  <c r="C30"/>
  <c r="E74"/>
  <c r="E39"/>
  <c r="E40"/>
  <c r="E41"/>
  <c r="E42"/>
  <c r="E43"/>
  <c r="E44"/>
  <c r="E46"/>
  <c r="E48"/>
  <c r="E49"/>
  <c r="E51"/>
  <c r="E52"/>
  <c r="E53"/>
  <c r="E55"/>
  <c r="E56"/>
  <c r="E57"/>
  <c r="E58"/>
  <c r="E59"/>
  <c r="E60"/>
  <c r="E62"/>
  <c r="E63"/>
  <c r="E65"/>
  <c r="E66"/>
  <c r="E67"/>
  <c r="E68"/>
  <c r="E70"/>
  <c r="E71"/>
  <c r="E73"/>
  <c r="E54" l="1"/>
  <c r="E72"/>
  <c r="E64"/>
  <c r="E61"/>
  <c r="E50"/>
  <c r="E47"/>
  <c r="E45"/>
  <c r="E38"/>
  <c r="D11"/>
  <c r="E13"/>
  <c r="E14"/>
  <c r="E16"/>
  <c r="E17"/>
  <c r="E18"/>
  <c r="E20"/>
  <c r="E21"/>
  <c r="E22"/>
  <c r="E24"/>
  <c r="E25"/>
  <c r="E26"/>
  <c r="E27"/>
  <c r="E28"/>
  <c r="E31"/>
  <c r="E32"/>
  <c r="E33"/>
  <c r="E34"/>
  <c r="E15" l="1"/>
  <c r="E19"/>
  <c r="E11"/>
  <c r="E30"/>
</calcChain>
</file>

<file path=xl/sharedStrings.xml><?xml version="1.0" encoding="utf-8"?>
<sst xmlns="http://schemas.openxmlformats.org/spreadsheetml/2006/main" count="149" uniqueCount="146">
  <si>
    <t>Наименование показателя</t>
  </si>
  <si>
    <t>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</si>
  <si>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</si>
  <si>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</si>
  <si>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</si>
  <si>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</si>
  <si>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</si>
  <si>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</si>
  <si>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</si>
  <si>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</si>
  <si>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</si>
  <si>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</si>
  <si>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</si>
  <si>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</si>
  <si>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</si>
  <si>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</si>
  <si>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</si>
  <si>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</si>
  <si>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</si>
  <si>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</si>
  <si>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</si>
  <si>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</si>
  <si>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</si>
  <si>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</si>
  <si>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</si>
  <si>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000 2 00 00000 00 0000 000</t>
  </si>
  <si>
    <t>Дотации бюджетам бюджетной системы Российской Федерации</t>
  </si>
  <si>
    <t>000 2 02 10000 00 0000 151</t>
  </si>
  <si>
    <t>000 2 02 20000 00 0000 151</t>
  </si>
  <si>
    <t>Субвенции бюджетам бюджетной системы Российской Федерации</t>
  </si>
  <si>
    <t>000 2 02 30000 00 0000 151</t>
  </si>
  <si>
    <t>Иные межбюджетные трансферты</t>
  </si>
  <si>
    <t>000 2 02 40000 00 0000 151</t>
  </si>
  <si>
    <t xml:space="preserve"> Код дохода по бюджетнойклассификации</t>
  </si>
  <si>
    <t>тыс. руб.</t>
  </si>
  <si>
    <t>Субсидии бюджетам бюджетной системы Российской Федерации</t>
  </si>
  <si>
    <t>Государственная пошлина</t>
  </si>
  <si>
    <t>Доходы 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</si>
  <si>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</si>
  <si>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 компенсации затрат государства</t>
  </si>
  <si>
    <t>Доходы от продажи материальных и нематериальных активов</t>
  </si>
  <si>
    <t>Штрафы, санкции,возмещение ущерба</t>
  </si>
  <si>
    <t>000 1 05 01000 01 0000 110</t>
  </si>
  <si>
    <t>Налог, взимаемый с налогоплательщиков, выбравших в качестве объекта налогообложения доходы</t>
  </si>
  <si>
    <t>постановлением местной администрации</t>
  </si>
  <si>
    <t>городского округа Баксан КБР</t>
  </si>
  <si>
    <t>Утвержден</t>
  </si>
  <si>
    <t>% к годовому плану</t>
  </si>
  <si>
    <t>ВСЕГО ДОХОДОВ</t>
  </si>
  <si>
    <t>ОБЩЕГОСУДАРСТВЕННЫЕ РАСХОДЫ</t>
  </si>
  <si>
    <t>Функционирование законодательных ( 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</si>
  <si>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РФ,высших исполнительных органов государственной власти субъектов РФ, местных администраций</t>
  </si>
  <si>
    <t>Судебная система</t>
  </si>
  <si>
    <t>Обеспечение деятельности финансовых,налоговых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</si>
  <si>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</si>
  <si>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расходы</t>
  </si>
  <si>
    <t>НАЦИОНАЛЬНАЯ БЕЗОПАСНОСТЬ</t>
  </si>
  <si>
    <t>Защита населения и территорий от последствий чрезвычайных ситуаций прородного и техногенного характера,гражданская оборона</t>
  </si>
  <si>
    <t>03 00</t>
  </si>
  <si>
    <t>01 00</t>
  </si>
  <si>
    <t>01 03</t>
  </si>
  <si>
    <t>01 04</t>
  </si>
  <si>
    <t>01 05</t>
  </si>
  <si>
    <t>01 06</t>
  </si>
  <si>
    <t>01 11</t>
  </si>
  <si>
    <t>01 13</t>
  </si>
  <si>
    <t>03 10</t>
  </si>
  <si>
    <t>НАЦИОНАЛЬНАЯ ЭКОНОМИКА</t>
  </si>
  <si>
    <t>04 00</t>
  </si>
  <si>
    <t>Сельское хозяйство и рыболовство</t>
  </si>
  <si>
    <t>04 05</t>
  </si>
  <si>
    <t>Дорожное хозяйство (Дорожные фонды)</t>
  </si>
  <si>
    <t>04 09</t>
  </si>
  <si>
    <t>ЖИЛИЩНО-КОММУНАЛЬНОЕ ХОЗЯЙСТВО</t>
  </si>
  <si>
    <t>05 00</t>
  </si>
  <si>
    <t>Жилищное хозяйство</t>
  </si>
  <si>
    <t>05 01</t>
  </si>
  <si>
    <t>Благоустройство</t>
  </si>
  <si>
    <t>05 03</t>
  </si>
  <si>
    <t>Другие вопросы в области жилищно-коммунального хозяйства</t>
  </si>
  <si>
    <t>05 05</t>
  </si>
  <si>
    <t>ОБРАЗОВАНИЕ</t>
  </si>
  <si>
    <t>07 00</t>
  </si>
  <si>
    <t>Дошкольное образование</t>
  </si>
  <si>
    <t>07 01</t>
  </si>
  <si>
    <t>Общее образование</t>
  </si>
  <si>
    <t>07 02</t>
  </si>
  <si>
    <t>Дополнительное образование детей</t>
  </si>
  <si>
    <t>07 03</t>
  </si>
  <si>
    <t>Профессиональная подготовка, переподготовка и повышение квалификации</t>
  </si>
  <si>
    <t>07 05</t>
  </si>
  <si>
    <t>Молодежная политика и оздоровление детей</t>
  </si>
  <si>
    <t>07 07</t>
  </si>
  <si>
    <t>Другие вопросы в области образования</t>
  </si>
  <si>
    <t>07 09</t>
  </si>
  <si>
    <t>КУЛЬТУРА, КИНЕМАТОГРАФИЯ</t>
  </si>
  <si>
    <t>08 00</t>
  </si>
  <si>
    <t>Культура</t>
  </si>
  <si>
    <t>08 01</t>
  </si>
  <si>
    <t>Другие вопросы в области культуры, кинематографии</t>
  </si>
  <si>
    <t>08 04</t>
  </si>
  <si>
    <t>СОЦИАЛЬНАЯ ПОЛИТИКА</t>
  </si>
  <si>
    <t>10 00</t>
  </si>
  <si>
    <t>Пенсионное обеспечение</t>
  </si>
  <si>
    <t>10 01</t>
  </si>
  <si>
    <t>Социальное обеспечение населения</t>
  </si>
  <si>
    <t>10 03</t>
  </si>
  <si>
    <t>Охрана семьи и детства</t>
  </si>
  <si>
    <t>10 04</t>
  </si>
  <si>
    <t>Другие вопросы в области социальной политики</t>
  </si>
  <si>
    <t>10 06</t>
  </si>
  <si>
    <t>ФИЗИЧЕСКАЯ КУЛЬТУРА И СПОРТ</t>
  </si>
  <si>
    <t>11 00</t>
  </si>
  <si>
    <t>11 05</t>
  </si>
  <si>
    <t>СРЕДСТВА МАССОВОЙ ИНФОРМАЦИИ</t>
  </si>
  <si>
    <t>12 00</t>
  </si>
  <si>
    <t>Периодическая печать и издательства</t>
  </si>
  <si>
    <t>12 02</t>
  </si>
  <si>
    <t>ВСЕГО РАСХОДОВ</t>
  </si>
  <si>
    <t>Массовый спорт</t>
  </si>
  <si>
    <t>Другие расходы в области физической культуры и спорта</t>
  </si>
  <si>
    <t>ИСТОЧНИКИ ФИНАНСИРОВАНИЯ ДЕФИЦИТА БЮДЖЕТА ВСЕГО</t>
  </si>
  <si>
    <t>ИЗМЕНЕНИЕ ОСТАТКА СРЕДСТВ НА СЧЕТАХ ПО УЧЕТУ СРЕДСТВ БЮДЖЕТА</t>
  </si>
  <si>
    <t xml:space="preserve">000 1 05 00 00 00 0000 000 </t>
  </si>
  <si>
    <t>Увеличение прочих остатков денежных средств бюджета городского округа</t>
  </si>
  <si>
    <t xml:space="preserve">892 01 05 02 01 04 0000 510 </t>
  </si>
  <si>
    <t xml:space="preserve">892 01 05 02 01 04 0000 610 </t>
  </si>
  <si>
    <t>Уменьшение прочих остатков денежных средств бюджета городского округа</t>
  </si>
  <si>
    <t>х</t>
  </si>
  <si>
    <t>Отчет об исполнении местного бюджета городского округа Баксан КБР за 1 квартал 2024 года</t>
  </si>
  <si>
    <t>Годовой план 2024 года</t>
  </si>
  <si>
    <t>исполнено 1 кв. 2024 г.</t>
  </si>
  <si>
    <t>000 1 1700000 00 0000 000</t>
  </si>
  <si>
    <t>Невыясненные поступления</t>
  </si>
  <si>
    <t>НАЛОГОВЫЕ  ДОХОДЫ</t>
  </si>
  <si>
    <t>НЕНАЛОГОВЫЕ ДОХОДЫ</t>
  </si>
  <si>
    <t>БЕЗВОЗМЕЗДНЫЕ ПОСТУПЛЕНИЯ</t>
  </si>
  <si>
    <t>2.РАСХОДЫ МЕСТНОГО БЮДЖЕТА ГОРОДСКОГО ОКРУГА БАКСАН КБР</t>
  </si>
  <si>
    <t>1.ДОХОДЫ МЕСТНОГО БЮДЖЕТА ГОРОДСКОГО ОКРУГА БАКСАН КБР</t>
  </si>
  <si>
    <t>3.ИСТОЧНИКИ ФИНАНСИРОВАНИЯ ДЕФИЦИТА МЕСТНОГО БЮДЖЕТА ГОРОДСКОГО ОКРУГА БАКСАН КБР</t>
  </si>
  <si>
    <t xml:space="preserve">код бюджетной классификации </t>
  </si>
  <si>
    <t>наименование показателя</t>
  </si>
  <si>
    <t>годовой план за 2024 год</t>
  </si>
  <si>
    <t>исполнено за 1 кв. 2024 года</t>
  </si>
  <si>
    <t>Результат исполнения бюджета (дефицит "-", профицит "+")</t>
  </si>
  <si>
    <t>от 17. 05. 2024 №379</t>
  </si>
</sst>
</file>

<file path=xl/styles.xml><?xml version="1.0" encoding="utf-8"?>
<styleSheet xmlns="http://schemas.openxmlformats.org/spreadsheetml/2006/main">
  <numFmts count="4">
    <numFmt numFmtId="164" formatCode="_-* #,##0.0_р_._-;\-* #,##0.0_р_._-;_-* &quot;-&quot;?_р_._-;_-@_-"/>
    <numFmt numFmtId="165" formatCode="#,##0.0_ ;\-#,##0.0\ "/>
    <numFmt numFmtId="166" formatCode="#,##0.0"/>
    <numFmt numFmtId="167" formatCode="_-* #,##0.0\ _₽_-;\-* #,##0.0\ _₽_-;_-* &quot;-&quot;?\ _₽_-;_-@_-"/>
  </numFmts>
  <fonts count="8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0" xfId="0" applyFont="1"/>
    <xf numFmtId="0" fontId="3" fillId="0" borderId="5" xfId="0" applyFont="1" applyBorder="1"/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165" fontId="6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vertical="top"/>
    </xf>
    <xf numFmtId="0" fontId="3" fillId="0" borderId="6" xfId="0" applyFont="1" applyBorder="1" applyAlignment="1">
      <alignment vertical="top"/>
    </xf>
    <xf numFmtId="164" fontId="3" fillId="0" borderId="6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vertical="top"/>
    </xf>
    <xf numFmtId="4" fontId="3" fillId="0" borderId="5" xfId="0" applyNumberFormat="1" applyFont="1" applyFill="1" applyBorder="1" applyAlignment="1">
      <alignment vertical="top" wrapText="1"/>
    </xf>
    <xf numFmtId="4" fontId="7" fillId="0" borderId="5" xfId="0" applyNumberFormat="1" applyFont="1" applyBorder="1"/>
    <xf numFmtId="166" fontId="3" fillId="0" borderId="5" xfId="0" applyNumberFormat="1" applyFont="1" applyBorder="1"/>
    <xf numFmtId="166" fontId="7" fillId="0" borderId="5" xfId="0" applyNumberFormat="1" applyFont="1" applyBorder="1"/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vertical="top"/>
    </xf>
    <xf numFmtId="167" fontId="0" fillId="0" borderId="0" xfId="0" applyNumberFormat="1"/>
    <xf numFmtId="166" fontId="0" fillId="0" borderId="0" xfId="0" applyNumberFormat="1"/>
    <xf numFmtId="164" fontId="3" fillId="0" borderId="10" xfId="0" applyNumberFormat="1" applyFont="1" applyBorder="1" applyAlignment="1">
      <alignment vertical="top"/>
    </xf>
    <xf numFmtId="0" fontId="3" fillId="0" borderId="5" xfId="0" applyFont="1" applyBorder="1" applyAlignment="1">
      <alignment horizontal="center" wrapText="1"/>
    </xf>
    <xf numFmtId="0" fontId="7" fillId="0" borderId="5" xfId="0" applyFont="1" applyBorder="1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166" fontId="7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tabSelected="1" workbookViewId="0">
      <selection activeCell="J7" sqref="J7"/>
    </sheetView>
  </sheetViews>
  <sheetFormatPr defaultRowHeight="15"/>
  <cols>
    <col min="1" max="1" width="62.140625" customWidth="1"/>
    <col min="2" max="2" width="29.7109375" customWidth="1"/>
    <col min="3" max="3" width="14.85546875" customWidth="1"/>
    <col min="4" max="4" width="13.7109375" customWidth="1"/>
    <col min="5" max="5" width="11.7109375" customWidth="1"/>
    <col min="6" max="6" width="13.42578125" customWidth="1"/>
    <col min="7" max="7" width="15.5703125" customWidth="1"/>
    <col min="8" max="8" width="13.28515625" customWidth="1"/>
  </cols>
  <sheetData>
    <row r="1" spans="1:7" ht="18.75">
      <c r="C1" s="45"/>
      <c r="D1" s="45"/>
      <c r="E1" s="45"/>
    </row>
    <row r="2" spans="1:7" ht="18.75">
      <c r="B2" s="46" t="s">
        <v>46</v>
      </c>
      <c r="C2" s="46"/>
      <c r="D2" s="46"/>
      <c r="E2" s="46"/>
    </row>
    <row r="3" spans="1:7" ht="18.75">
      <c r="B3" s="46" t="s">
        <v>44</v>
      </c>
      <c r="C3" s="46"/>
      <c r="D3" s="46"/>
      <c r="E3" s="46"/>
    </row>
    <row r="4" spans="1:7" ht="18.75">
      <c r="B4" s="46" t="s">
        <v>45</v>
      </c>
      <c r="C4" s="46"/>
      <c r="D4" s="46"/>
      <c r="E4" s="46"/>
    </row>
    <row r="5" spans="1:7" ht="18.75">
      <c r="B5" s="46" t="s">
        <v>145</v>
      </c>
      <c r="C5" s="46"/>
      <c r="D5" s="46"/>
      <c r="E5" s="46"/>
    </row>
    <row r="6" spans="1:7" ht="42.75" customHeight="1">
      <c r="A6" s="44" t="s">
        <v>129</v>
      </c>
      <c r="B6" s="44"/>
      <c r="C6" s="44"/>
      <c r="D6" s="44"/>
    </row>
    <row r="7" spans="1:7" ht="24" customHeight="1">
      <c r="A7" s="44"/>
      <c r="B7" s="44"/>
      <c r="C7" s="44"/>
      <c r="D7" s="44"/>
    </row>
    <row r="8" spans="1:7">
      <c r="D8" s="1" t="s">
        <v>34</v>
      </c>
      <c r="E8" s="1"/>
    </row>
    <row r="9" spans="1:7" ht="41.25" customHeight="1">
      <c r="A9" s="3" t="s">
        <v>0</v>
      </c>
      <c r="B9" s="3" t="s">
        <v>33</v>
      </c>
      <c r="C9" s="3" t="s">
        <v>130</v>
      </c>
      <c r="D9" s="3" t="s">
        <v>131</v>
      </c>
      <c r="E9" s="3" t="s">
        <v>47</v>
      </c>
      <c r="F9" s="4"/>
    </row>
    <row r="10" spans="1:7" ht="41.25" customHeight="1">
      <c r="A10" s="40" t="s">
        <v>138</v>
      </c>
      <c r="B10" s="41"/>
      <c r="C10" s="41"/>
      <c r="D10" s="41"/>
      <c r="E10" s="42"/>
      <c r="F10" s="4"/>
    </row>
    <row r="11" spans="1:7" ht="21" customHeight="1">
      <c r="A11" s="12" t="s">
        <v>1</v>
      </c>
      <c r="B11" s="12" t="s">
        <v>2</v>
      </c>
      <c r="C11" s="31">
        <f>C13+C14+C15+C19+C22+C24+C25+C26+C27+C28</f>
        <v>283221.2</v>
      </c>
      <c r="D11" s="31">
        <f>D13+D14+D15+D19+D22+D24+D25+D26+D27+D28+D29</f>
        <v>76030.5</v>
      </c>
      <c r="E11" s="31">
        <f t="shared" ref="E11:E35" si="0">D11/C11*100</f>
        <v>26.844918388877669</v>
      </c>
      <c r="F11" s="2"/>
      <c r="G11" s="2"/>
    </row>
    <row r="12" spans="1:7" ht="21" customHeight="1">
      <c r="A12" s="12" t="s">
        <v>134</v>
      </c>
      <c r="B12" s="12"/>
      <c r="C12" s="31">
        <f>C13+C14+C16+C17+C18+C20+C21+C22</f>
        <v>182074.4</v>
      </c>
      <c r="D12" s="31">
        <f>D13+D14+D16+D17+D18+D20+D21+D22</f>
        <v>44802.5</v>
      </c>
      <c r="E12" s="31">
        <f t="shared" si="0"/>
        <v>24.606699239431791</v>
      </c>
      <c r="F12" s="2"/>
      <c r="G12" s="2"/>
    </row>
    <row r="13" spans="1:7" ht="21" customHeight="1">
      <c r="A13" s="12" t="s">
        <v>3</v>
      </c>
      <c r="B13" s="12" t="s">
        <v>4</v>
      </c>
      <c r="C13" s="11">
        <v>94000</v>
      </c>
      <c r="D13" s="13">
        <v>19565.7</v>
      </c>
      <c r="E13" s="11">
        <f t="shared" si="0"/>
        <v>20.814574468085105</v>
      </c>
      <c r="F13" s="2"/>
      <c r="G13" s="2"/>
    </row>
    <row r="14" spans="1:7" ht="39.75" customHeight="1">
      <c r="A14" s="14" t="s">
        <v>5</v>
      </c>
      <c r="B14" s="12" t="s">
        <v>6</v>
      </c>
      <c r="C14" s="11">
        <v>22374.400000000001</v>
      </c>
      <c r="D14" s="13">
        <v>5690</v>
      </c>
      <c r="E14" s="11">
        <f t="shared" si="0"/>
        <v>25.430849542334094</v>
      </c>
      <c r="G14" s="2"/>
    </row>
    <row r="15" spans="1:7" ht="21" customHeight="1">
      <c r="A15" s="12" t="s">
        <v>7</v>
      </c>
      <c r="B15" s="12" t="s">
        <v>8</v>
      </c>
      <c r="C15" s="31">
        <f>C16+C17+C18</f>
        <v>23000</v>
      </c>
      <c r="D15" s="31">
        <f>D16+D17+D18</f>
        <v>10616.300000000001</v>
      </c>
      <c r="E15" s="31">
        <f t="shared" si="0"/>
        <v>46.157826086956526</v>
      </c>
    </row>
    <row r="16" spans="1:7" ht="39.75" customHeight="1">
      <c r="A16" s="15" t="s">
        <v>43</v>
      </c>
      <c r="B16" s="16" t="s">
        <v>42</v>
      </c>
      <c r="C16" s="17">
        <v>9000</v>
      </c>
      <c r="D16" s="18">
        <v>1649.2</v>
      </c>
      <c r="E16" s="17">
        <f t="shared" si="0"/>
        <v>18.324444444444445</v>
      </c>
    </row>
    <row r="17" spans="1:7" ht="21" customHeight="1">
      <c r="A17" s="16" t="s">
        <v>9</v>
      </c>
      <c r="B17" s="16" t="s">
        <v>10</v>
      </c>
      <c r="C17" s="17">
        <v>10000</v>
      </c>
      <c r="D17" s="18">
        <v>7335.9</v>
      </c>
      <c r="E17" s="17">
        <f t="shared" si="0"/>
        <v>73.358999999999995</v>
      </c>
    </row>
    <row r="18" spans="1:7" ht="39" customHeight="1">
      <c r="A18" s="14" t="s">
        <v>11</v>
      </c>
      <c r="B18" s="12" t="s">
        <v>12</v>
      </c>
      <c r="C18" s="11">
        <v>4000</v>
      </c>
      <c r="D18" s="13">
        <v>1631.2</v>
      </c>
      <c r="E18" s="11">
        <f t="shared" si="0"/>
        <v>40.78</v>
      </c>
    </row>
    <row r="19" spans="1:7" ht="21" customHeight="1">
      <c r="A19" s="12" t="s">
        <v>13</v>
      </c>
      <c r="B19" s="12" t="s">
        <v>14</v>
      </c>
      <c r="C19" s="11">
        <f>C20+C21</f>
        <v>31200</v>
      </c>
      <c r="D19" s="11">
        <f>D20+D21</f>
        <v>6778.8</v>
      </c>
      <c r="E19" s="11">
        <f t="shared" si="0"/>
        <v>21.726923076923079</v>
      </c>
    </row>
    <row r="20" spans="1:7" ht="21" customHeight="1">
      <c r="A20" s="16" t="s">
        <v>15</v>
      </c>
      <c r="B20" s="16" t="s">
        <v>16</v>
      </c>
      <c r="C20" s="17">
        <v>14200</v>
      </c>
      <c r="D20" s="18">
        <v>3503.3</v>
      </c>
      <c r="E20" s="17">
        <f t="shared" si="0"/>
        <v>24.671126760563382</v>
      </c>
    </row>
    <row r="21" spans="1:7" ht="21" customHeight="1">
      <c r="A21" s="16" t="s">
        <v>17</v>
      </c>
      <c r="B21" s="16" t="s">
        <v>18</v>
      </c>
      <c r="C21" s="17">
        <v>17000</v>
      </c>
      <c r="D21" s="18">
        <v>3275.5</v>
      </c>
      <c r="E21" s="17">
        <f t="shared" si="0"/>
        <v>19.267647058823528</v>
      </c>
    </row>
    <row r="22" spans="1:7" ht="21" customHeight="1">
      <c r="A22" s="12" t="s">
        <v>36</v>
      </c>
      <c r="B22" s="12" t="s">
        <v>19</v>
      </c>
      <c r="C22" s="11">
        <v>11500</v>
      </c>
      <c r="D22" s="13">
        <v>2151.6999999999998</v>
      </c>
      <c r="E22" s="11">
        <f t="shared" si="0"/>
        <v>18.710434782608694</v>
      </c>
    </row>
    <row r="23" spans="1:7" ht="21" customHeight="1">
      <c r="A23" s="12" t="s">
        <v>135</v>
      </c>
      <c r="B23" s="12"/>
      <c r="C23" s="11">
        <f>C24+C25+C26+C27+C28+C29</f>
        <v>101146.8</v>
      </c>
      <c r="D23" s="11">
        <f>D24+D25+D26+D27+D28+D29</f>
        <v>31228</v>
      </c>
      <c r="E23" s="11">
        <f t="shared" si="0"/>
        <v>30.873937682655306</v>
      </c>
    </row>
    <row r="24" spans="1:7" ht="36" customHeight="1">
      <c r="A24" s="14" t="s">
        <v>37</v>
      </c>
      <c r="B24" s="12" t="s">
        <v>20</v>
      </c>
      <c r="C24" s="11">
        <v>29000</v>
      </c>
      <c r="D24" s="19">
        <v>7910.2</v>
      </c>
      <c r="E24" s="11">
        <f t="shared" si="0"/>
        <v>27.276551724137931</v>
      </c>
    </row>
    <row r="25" spans="1:7" ht="21" customHeight="1">
      <c r="A25" s="12" t="s">
        <v>38</v>
      </c>
      <c r="B25" s="12" t="s">
        <v>21</v>
      </c>
      <c r="C25" s="20">
        <v>150</v>
      </c>
      <c r="D25" s="21">
        <v>49.4</v>
      </c>
      <c r="E25" s="11">
        <f t="shared" si="0"/>
        <v>32.93333333333333</v>
      </c>
    </row>
    <row r="26" spans="1:7" ht="21" customHeight="1">
      <c r="A26" s="14" t="s">
        <v>39</v>
      </c>
      <c r="B26" s="12" t="s">
        <v>22</v>
      </c>
      <c r="C26" s="11">
        <v>47876.800000000003</v>
      </c>
      <c r="D26" s="13">
        <v>12255.6</v>
      </c>
      <c r="E26" s="11">
        <f t="shared" si="0"/>
        <v>25.598202051933296</v>
      </c>
    </row>
    <row r="27" spans="1:7" ht="21" customHeight="1">
      <c r="A27" s="14" t="s">
        <v>40</v>
      </c>
      <c r="B27" s="12" t="s">
        <v>23</v>
      </c>
      <c r="C27" s="11">
        <v>20000</v>
      </c>
      <c r="D27" s="13">
        <v>9509.5</v>
      </c>
      <c r="E27" s="11">
        <f t="shared" si="0"/>
        <v>47.547499999999999</v>
      </c>
    </row>
    <row r="28" spans="1:7" ht="21" customHeight="1">
      <c r="A28" s="12" t="s">
        <v>41</v>
      </c>
      <c r="B28" s="12" t="s">
        <v>24</v>
      </c>
      <c r="C28" s="11">
        <v>4120</v>
      </c>
      <c r="D28" s="13">
        <v>1494.3</v>
      </c>
      <c r="E28" s="11">
        <f t="shared" si="0"/>
        <v>36.269417475728154</v>
      </c>
    </row>
    <row r="29" spans="1:7" ht="21" customHeight="1">
      <c r="A29" s="12" t="s">
        <v>133</v>
      </c>
      <c r="B29" s="12" t="s">
        <v>132</v>
      </c>
      <c r="C29" s="11"/>
      <c r="D29" s="13">
        <v>9</v>
      </c>
      <c r="E29" s="11"/>
    </row>
    <row r="30" spans="1:7" ht="21" customHeight="1">
      <c r="A30" s="12" t="s">
        <v>136</v>
      </c>
      <c r="B30" s="12" t="s">
        <v>25</v>
      </c>
      <c r="C30" s="11">
        <f>C31+C32+C33+C34</f>
        <v>955789.79999999993</v>
      </c>
      <c r="D30" s="11">
        <f>D31+D32+D33+D34</f>
        <v>187332.09999999998</v>
      </c>
      <c r="E30" s="11">
        <f t="shared" si="0"/>
        <v>19.599717427409246</v>
      </c>
    </row>
    <row r="31" spans="1:7" ht="36" customHeight="1">
      <c r="A31" s="14" t="s">
        <v>26</v>
      </c>
      <c r="B31" s="12" t="s">
        <v>27</v>
      </c>
      <c r="C31" s="11">
        <v>47089.5</v>
      </c>
      <c r="D31" s="13">
        <v>9282.7000000000007</v>
      </c>
      <c r="E31" s="11">
        <f t="shared" si="0"/>
        <v>19.712887161681479</v>
      </c>
      <c r="F31" s="2"/>
    </row>
    <row r="32" spans="1:7" ht="39.75" customHeight="1">
      <c r="A32" s="14" t="s">
        <v>35</v>
      </c>
      <c r="B32" s="12" t="s">
        <v>28</v>
      </c>
      <c r="C32" s="11">
        <v>151798.20000000001</v>
      </c>
      <c r="D32" s="13">
        <v>12048.8</v>
      </c>
      <c r="E32" s="11">
        <f t="shared" si="0"/>
        <v>7.9373800216339845</v>
      </c>
      <c r="F32" s="2"/>
      <c r="G32" s="2"/>
    </row>
    <row r="33" spans="1:8" ht="35.25" customHeight="1">
      <c r="A33" s="14" t="s">
        <v>29</v>
      </c>
      <c r="B33" s="12" t="s">
        <v>30</v>
      </c>
      <c r="C33" s="11">
        <v>754291</v>
      </c>
      <c r="D33" s="13">
        <v>165468.29999999999</v>
      </c>
      <c r="E33" s="11">
        <f t="shared" si="0"/>
        <v>21.936931502563333</v>
      </c>
      <c r="F33" s="2"/>
    </row>
    <row r="34" spans="1:8" ht="21" customHeight="1">
      <c r="A34" s="22" t="s">
        <v>31</v>
      </c>
      <c r="B34" s="22" t="s">
        <v>32</v>
      </c>
      <c r="C34" s="23">
        <v>2611.1</v>
      </c>
      <c r="D34" s="24">
        <v>532.29999999999995</v>
      </c>
      <c r="E34" s="23">
        <f t="shared" si="0"/>
        <v>20.386044195932747</v>
      </c>
    </row>
    <row r="35" spans="1:8" ht="21" customHeight="1">
      <c r="A35" s="25" t="s">
        <v>48</v>
      </c>
      <c r="B35" s="26"/>
      <c r="C35" s="28">
        <v>1239011</v>
      </c>
      <c r="D35" s="28">
        <v>263362.59999999998</v>
      </c>
      <c r="E35" s="34">
        <f t="shared" si="0"/>
        <v>21.255872627442368</v>
      </c>
      <c r="G35" s="32"/>
      <c r="H35" s="32"/>
    </row>
    <row r="36" spans="1:8">
      <c r="C36" s="2"/>
      <c r="D36" s="2"/>
      <c r="G36" s="32"/>
    </row>
    <row r="37" spans="1:8" ht="30.75" customHeight="1">
      <c r="A37" s="47" t="s">
        <v>137</v>
      </c>
      <c r="B37" s="48"/>
      <c r="C37" s="48"/>
      <c r="D37" s="48"/>
      <c r="E37" s="49"/>
      <c r="H37" s="32"/>
    </row>
    <row r="38" spans="1:8" ht="21" customHeight="1">
      <c r="A38" s="5" t="s">
        <v>49</v>
      </c>
      <c r="B38" s="6" t="s">
        <v>59</v>
      </c>
      <c r="C38" s="27">
        <f>C39+C40+C41+C42+C43+C44</f>
        <v>85808.6</v>
      </c>
      <c r="D38" s="27">
        <f>D39+D40+D41+D42+D43+D44</f>
        <v>15658.5</v>
      </c>
      <c r="E38" s="27">
        <f>D38/C38*100</f>
        <v>18.248170929254176</v>
      </c>
    </row>
    <row r="39" spans="1:8" ht="51" customHeight="1">
      <c r="A39" s="7" t="s">
        <v>50</v>
      </c>
      <c r="B39" s="6" t="s">
        <v>60</v>
      </c>
      <c r="C39" s="27">
        <v>2832.7</v>
      </c>
      <c r="D39" s="27">
        <v>636.6</v>
      </c>
      <c r="E39" s="27">
        <f t="shared" ref="E39:E74" si="1">D39/C39*100</f>
        <v>22.473258728421648</v>
      </c>
    </row>
    <row r="40" spans="1:8" ht="50.25" customHeight="1">
      <c r="A40" s="7" t="s">
        <v>51</v>
      </c>
      <c r="B40" s="6" t="s">
        <v>61</v>
      </c>
      <c r="C40" s="27">
        <v>47554.5</v>
      </c>
      <c r="D40" s="27">
        <v>10319.6</v>
      </c>
      <c r="E40" s="27">
        <f t="shared" si="1"/>
        <v>21.700575129588156</v>
      </c>
    </row>
    <row r="41" spans="1:8" ht="21" customHeight="1">
      <c r="A41" s="5" t="s">
        <v>52</v>
      </c>
      <c r="B41" s="6" t="s">
        <v>62</v>
      </c>
      <c r="C41" s="27">
        <v>2.8</v>
      </c>
      <c r="D41" s="27">
        <v>0</v>
      </c>
      <c r="E41" s="27">
        <f t="shared" si="1"/>
        <v>0</v>
      </c>
    </row>
    <row r="42" spans="1:8" ht="36.75" customHeight="1">
      <c r="A42" s="8" t="s">
        <v>53</v>
      </c>
      <c r="B42" s="6" t="s">
        <v>63</v>
      </c>
      <c r="C42" s="27">
        <v>10200.6</v>
      </c>
      <c r="D42" s="27">
        <v>2189.5</v>
      </c>
      <c r="E42" s="27">
        <f t="shared" si="1"/>
        <v>21.464423661353251</v>
      </c>
    </row>
    <row r="43" spans="1:8" ht="21" customHeight="1">
      <c r="A43" s="5" t="s">
        <v>54</v>
      </c>
      <c r="B43" s="6" t="s">
        <v>64</v>
      </c>
      <c r="C43" s="27">
        <v>611</v>
      </c>
      <c r="D43" s="27">
        <v>0</v>
      </c>
      <c r="E43" s="27">
        <f t="shared" si="1"/>
        <v>0</v>
      </c>
    </row>
    <row r="44" spans="1:8" ht="21" customHeight="1">
      <c r="A44" s="5" t="s">
        <v>55</v>
      </c>
      <c r="B44" s="6" t="s">
        <v>65</v>
      </c>
      <c r="C44" s="27">
        <v>24607</v>
      </c>
      <c r="D44" s="27">
        <v>2512.8000000000002</v>
      </c>
      <c r="E44" s="27">
        <f t="shared" si="1"/>
        <v>10.211728369976024</v>
      </c>
    </row>
    <row r="45" spans="1:8" ht="21" customHeight="1">
      <c r="A45" s="5" t="s">
        <v>56</v>
      </c>
      <c r="B45" s="6" t="s">
        <v>58</v>
      </c>
      <c r="C45" s="27">
        <f>C46</f>
        <v>3985</v>
      </c>
      <c r="D45" s="27">
        <f>D46</f>
        <v>784.6</v>
      </c>
      <c r="E45" s="27">
        <f t="shared" si="1"/>
        <v>19.688833124215812</v>
      </c>
    </row>
    <row r="46" spans="1:8" ht="49.5" customHeight="1">
      <c r="A46" s="9" t="s">
        <v>57</v>
      </c>
      <c r="B46" s="6" t="s">
        <v>66</v>
      </c>
      <c r="C46" s="27">
        <v>3985</v>
      </c>
      <c r="D46" s="27">
        <v>784.6</v>
      </c>
      <c r="E46" s="27">
        <f t="shared" si="1"/>
        <v>19.688833124215812</v>
      </c>
    </row>
    <row r="47" spans="1:8" ht="21" customHeight="1">
      <c r="A47" s="5" t="s">
        <v>67</v>
      </c>
      <c r="B47" s="6" t="s">
        <v>68</v>
      </c>
      <c r="C47" s="27">
        <f>C48+C49</f>
        <v>124182</v>
      </c>
      <c r="D47" s="27">
        <f>D48+D49</f>
        <v>3956.9</v>
      </c>
      <c r="E47" s="27">
        <f t="shared" si="1"/>
        <v>3.1863716158541502</v>
      </c>
    </row>
    <row r="48" spans="1:8" ht="21" customHeight="1">
      <c r="A48" s="8" t="s">
        <v>69</v>
      </c>
      <c r="B48" s="10" t="s">
        <v>70</v>
      </c>
      <c r="C48" s="27">
        <v>1142.2</v>
      </c>
      <c r="D48" s="27">
        <v>0</v>
      </c>
      <c r="E48" s="27">
        <f t="shared" si="1"/>
        <v>0</v>
      </c>
    </row>
    <row r="49" spans="1:5" ht="21" customHeight="1">
      <c r="A49" s="8" t="s">
        <v>71</v>
      </c>
      <c r="B49" s="10" t="s">
        <v>72</v>
      </c>
      <c r="C49" s="27">
        <v>123039.8</v>
      </c>
      <c r="D49" s="27">
        <v>3956.9</v>
      </c>
      <c r="E49" s="27">
        <f t="shared" si="1"/>
        <v>3.2159512612991894</v>
      </c>
    </row>
    <row r="50" spans="1:5" ht="21" customHeight="1">
      <c r="A50" s="8" t="s">
        <v>73</v>
      </c>
      <c r="B50" s="10" t="s">
        <v>74</v>
      </c>
      <c r="C50" s="27">
        <f>C51+C52+C53</f>
        <v>51572.5</v>
      </c>
      <c r="D50" s="27">
        <f>D51+D52+D53</f>
        <v>7122</v>
      </c>
      <c r="E50" s="27">
        <f t="shared" si="1"/>
        <v>13.809685394347762</v>
      </c>
    </row>
    <row r="51" spans="1:5" ht="21" customHeight="1">
      <c r="A51" s="8" t="s">
        <v>75</v>
      </c>
      <c r="B51" s="10" t="s">
        <v>76</v>
      </c>
      <c r="C51" s="27">
        <v>400</v>
      </c>
      <c r="D51" s="27">
        <v>0</v>
      </c>
      <c r="E51" s="27">
        <f t="shared" si="1"/>
        <v>0</v>
      </c>
    </row>
    <row r="52" spans="1:5" ht="21" customHeight="1">
      <c r="A52" s="8" t="s">
        <v>77</v>
      </c>
      <c r="B52" s="10" t="s">
        <v>78</v>
      </c>
      <c r="C52" s="27">
        <v>47183</v>
      </c>
      <c r="D52" s="27">
        <v>6248.2</v>
      </c>
      <c r="E52" s="27">
        <f t="shared" si="1"/>
        <v>13.242481402199942</v>
      </c>
    </row>
    <row r="53" spans="1:5" ht="21" customHeight="1">
      <c r="A53" s="8" t="s">
        <v>79</v>
      </c>
      <c r="B53" s="10" t="s">
        <v>80</v>
      </c>
      <c r="C53" s="27">
        <v>3989.5</v>
      </c>
      <c r="D53" s="27">
        <v>873.8</v>
      </c>
      <c r="E53" s="27">
        <f t="shared" si="1"/>
        <v>21.902494046873041</v>
      </c>
    </row>
    <row r="54" spans="1:5" ht="21" customHeight="1">
      <c r="A54" s="8" t="s">
        <v>81</v>
      </c>
      <c r="B54" s="10" t="s">
        <v>82</v>
      </c>
      <c r="C54" s="27">
        <f>C55+C56+C57+C58+C59+C60</f>
        <v>908192.9</v>
      </c>
      <c r="D54" s="27">
        <f>D55+D56+D57+D58+D59+D60</f>
        <v>202994.8</v>
      </c>
      <c r="E54" s="27">
        <f t="shared" si="1"/>
        <v>22.351507042171328</v>
      </c>
    </row>
    <row r="55" spans="1:5" ht="21" customHeight="1">
      <c r="A55" s="8" t="s">
        <v>83</v>
      </c>
      <c r="B55" s="10" t="s">
        <v>84</v>
      </c>
      <c r="C55" s="27">
        <v>320421.3</v>
      </c>
      <c r="D55" s="27">
        <v>71422.2</v>
      </c>
      <c r="E55" s="27">
        <f t="shared" si="1"/>
        <v>22.290091201802127</v>
      </c>
    </row>
    <row r="56" spans="1:5" ht="21" customHeight="1">
      <c r="A56" s="8" t="s">
        <v>85</v>
      </c>
      <c r="B56" s="10" t="s">
        <v>86</v>
      </c>
      <c r="C56" s="27">
        <v>531581</v>
      </c>
      <c r="D56" s="27">
        <v>119099.6</v>
      </c>
      <c r="E56" s="27">
        <f t="shared" si="1"/>
        <v>22.404788733984095</v>
      </c>
    </row>
    <row r="57" spans="1:5" ht="21" customHeight="1">
      <c r="A57" s="8" t="s">
        <v>87</v>
      </c>
      <c r="B57" s="10" t="s">
        <v>88</v>
      </c>
      <c r="C57" s="27">
        <v>39067</v>
      </c>
      <c r="D57" s="27">
        <v>9098</v>
      </c>
      <c r="E57" s="27">
        <f t="shared" si="1"/>
        <v>23.288197199682596</v>
      </c>
    </row>
    <row r="58" spans="1:5" ht="21" customHeight="1">
      <c r="A58" s="8" t="s">
        <v>89</v>
      </c>
      <c r="B58" s="10" t="s">
        <v>90</v>
      </c>
      <c r="C58" s="27">
        <v>934.2</v>
      </c>
      <c r="D58" s="27">
        <v>393.5</v>
      </c>
      <c r="E58" s="27">
        <f t="shared" si="1"/>
        <v>42.121601370156284</v>
      </c>
    </row>
    <row r="59" spans="1:5" ht="21" customHeight="1">
      <c r="A59" s="8" t="s">
        <v>91</v>
      </c>
      <c r="B59" s="10" t="s">
        <v>92</v>
      </c>
      <c r="C59" s="27">
        <v>1225</v>
      </c>
      <c r="D59" s="27">
        <v>0</v>
      </c>
      <c r="E59" s="27">
        <f t="shared" si="1"/>
        <v>0</v>
      </c>
    </row>
    <row r="60" spans="1:5" ht="21" customHeight="1">
      <c r="A60" s="8" t="s">
        <v>93</v>
      </c>
      <c r="B60" s="10" t="s">
        <v>94</v>
      </c>
      <c r="C60" s="27">
        <v>14964.4</v>
      </c>
      <c r="D60" s="27">
        <v>2981.5</v>
      </c>
      <c r="E60" s="27">
        <f t="shared" si="1"/>
        <v>19.923952848092807</v>
      </c>
    </row>
    <row r="61" spans="1:5" ht="21" customHeight="1">
      <c r="A61" s="8" t="s">
        <v>95</v>
      </c>
      <c r="B61" s="10" t="s">
        <v>96</v>
      </c>
      <c r="C61" s="27">
        <f>C62+C63</f>
        <v>34914</v>
      </c>
      <c r="D61" s="27">
        <f>D62+D63</f>
        <v>8727.5999999999985</v>
      </c>
      <c r="E61" s="27">
        <f t="shared" si="1"/>
        <v>24.997422237497847</v>
      </c>
    </row>
    <row r="62" spans="1:5" ht="21" customHeight="1">
      <c r="A62" s="8" t="s">
        <v>97</v>
      </c>
      <c r="B62" s="10" t="s">
        <v>98</v>
      </c>
      <c r="C62" s="27">
        <v>33534</v>
      </c>
      <c r="D62" s="27">
        <v>8392.2999999999993</v>
      </c>
      <c r="E62" s="27">
        <f t="shared" si="1"/>
        <v>25.02624202302141</v>
      </c>
    </row>
    <row r="63" spans="1:5" ht="21" customHeight="1">
      <c r="A63" s="8" t="s">
        <v>99</v>
      </c>
      <c r="B63" s="10" t="s">
        <v>100</v>
      </c>
      <c r="C63" s="27">
        <v>1380</v>
      </c>
      <c r="D63" s="27">
        <v>335.3</v>
      </c>
      <c r="E63" s="27">
        <f t="shared" si="1"/>
        <v>24.297101449275363</v>
      </c>
    </row>
    <row r="64" spans="1:5" ht="21" customHeight="1">
      <c r="A64" s="8" t="s">
        <v>101</v>
      </c>
      <c r="B64" s="10" t="s">
        <v>102</v>
      </c>
      <c r="C64" s="27">
        <f>C65+C66+C67+C68</f>
        <v>23627.9</v>
      </c>
      <c r="D64" s="27">
        <f>D65+D66+D67+D68</f>
        <v>4723.6000000000004</v>
      </c>
      <c r="E64" s="27">
        <f t="shared" si="1"/>
        <v>19.991620076265772</v>
      </c>
    </row>
    <row r="65" spans="1:7" ht="21" customHeight="1">
      <c r="A65" s="8" t="s">
        <v>103</v>
      </c>
      <c r="B65" s="10" t="s">
        <v>104</v>
      </c>
      <c r="C65" s="27">
        <v>4916</v>
      </c>
      <c r="D65" s="27">
        <v>1660.4</v>
      </c>
      <c r="E65" s="27">
        <f t="shared" si="1"/>
        <v>33.775427176566311</v>
      </c>
    </row>
    <row r="66" spans="1:7" ht="21" customHeight="1">
      <c r="A66" s="8" t="s">
        <v>105</v>
      </c>
      <c r="B66" s="10" t="s">
        <v>106</v>
      </c>
      <c r="C66" s="27">
        <v>748</v>
      </c>
      <c r="D66" s="27">
        <v>166.4</v>
      </c>
      <c r="E66" s="27">
        <f t="shared" si="1"/>
        <v>22.245989304812834</v>
      </c>
    </row>
    <row r="67" spans="1:7" ht="21" customHeight="1">
      <c r="A67" s="8" t="s">
        <v>107</v>
      </c>
      <c r="B67" s="10" t="s">
        <v>108</v>
      </c>
      <c r="C67" s="27">
        <v>13343.5</v>
      </c>
      <c r="D67" s="27">
        <v>1870.1</v>
      </c>
      <c r="E67" s="27">
        <f t="shared" si="1"/>
        <v>14.015063514070519</v>
      </c>
    </row>
    <row r="68" spans="1:7" ht="21" customHeight="1">
      <c r="A68" s="8" t="s">
        <v>109</v>
      </c>
      <c r="B68" s="10" t="s">
        <v>110</v>
      </c>
      <c r="C68" s="27">
        <v>4620.3999999999996</v>
      </c>
      <c r="D68" s="27">
        <v>1026.7</v>
      </c>
      <c r="E68" s="27">
        <f t="shared" si="1"/>
        <v>22.221019825123371</v>
      </c>
    </row>
    <row r="69" spans="1:7" ht="21" customHeight="1">
      <c r="A69" s="8" t="s">
        <v>111</v>
      </c>
      <c r="B69" s="10" t="s">
        <v>112</v>
      </c>
      <c r="C69" s="27">
        <f>C70+C71</f>
        <v>40897.200000000004</v>
      </c>
      <c r="D69" s="27">
        <f>D70+D71</f>
        <v>10189.700000000001</v>
      </c>
      <c r="E69" s="27">
        <f t="shared" si="1"/>
        <v>24.915397631133672</v>
      </c>
    </row>
    <row r="70" spans="1:7" ht="21" customHeight="1">
      <c r="A70" s="8" t="s">
        <v>119</v>
      </c>
      <c r="B70" s="10">
        <v>1102</v>
      </c>
      <c r="C70" s="27">
        <v>38821.4</v>
      </c>
      <c r="D70" s="27">
        <v>9755.5</v>
      </c>
      <c r="E70" s="27">
        <f t="shared" si="1"/>
        <v>25.129181327824345</v>
      </c>
    </row>
    <row r="71" spans="1:7" ht="21" customHeight="1">
      <c r="A71" s="8" t="s">
        <v>120</v>
      </c>
      <c r="B71" s="10" t="s">
        <v>113</v>
      </c>
      <c r="C71" s="27">
        <v>2075.8000000000002</v>
      </c>
      <c r="D71" s="27">
        <v>434.2</v>
      </c>
      <c r="E71" s="27">
        <f t="shared" si="1"/>
        <v>20.917236728008476</v>
      </c>
    </row>
    <row r="72" spans="1:7" ht="21" customHeight="1">
      <c r="A72" s="8" t="s">
        <v>114</v>
      </c>
      <c r="B72" s="10" t="s">
        <v>115</v>
      </c>
      <c r="C72" s="27">
        <f>C73</f>
        <v>6778.8</v>
      </c>
      <c r="D72" s="27">
        <f>D73</f>
        <v>1811</v>
      </c>
      <c r="E72" s="27">
        <f t="shared" si="1"/>
        <v>26.715642886646602</v>
      </c>
    </row>
    <row r="73" spans="1:7" ht="21" customHeight="1">
      <c r="A73" s="8" t="s">
        <v>116</v>
      </c>
      <c r="B73" s="10" t="s">
        <v>117</v>
      </c>
      <c r="C73" s="27">
        <v>6778.8</v>
      </c>
      <c r="D73" s="27">
        <v>1811</v>
      </c>
      <c r="E73" s="27">
        <f t="shared" si="1"/>
        <v>26.715642886646602</v>
      </c>
      <c r="F73" s="33"/>
      <c r="G73" s="33"/>
    </row>
    <row r="74" spans="1:7" ht="15.75">
      <c r="A74" s="8" t="s">
        <v>118</v>
      </c>
      <c r="B74" s="8"/>
      <c r="C74" s="27">
        <v>1279958.8999999999</v>
      </c>
      <c r="D74" s="27">
        <v>255968.7</v>
      </c>
      <c r="E74" s="27">
        <f t="shared" si="1"/>
        <v>19.998196817100926</v>
      </c>
    </row>
    <row r="75" spans="1:7" ht="23.25" customHeight="1">
      <c r="A75" s="7" t="s">
        <v>144</v>
      </c>
      <c r="B75" s="36"/>
      <c r="C75" s="28">
        <f>C35-C74</f>
        <v>-40947.899999999907</v>
      </c>
      <c r="D75" s="28">
        <f>D35-D74</f>
        <v>7393.8999999999651</v>
      </c>
      <c r="E75" s="36"/>
    </row>
    <row r="76" spans="1:7" ht="33" customHeight="1">
      <c r="A76" s="37"/>
      <c r="B76" s="38"/>
      <c r="C76" s="39"/>
      <c r="D76" s="39"/>
      <c r="E76" s="38"/>
    </row>
    <row r="77" spans="1:7" ht="15.75">
      <c r="A77" s="43" t="s">
        <v>139</v>
      </c>
      <c r="B77" s="43"/>
      <c r="C77" s="43"/>
      <c r="D77" s="43"/>
      <c r="E77" s="43"/>
    </row>
    <row r="78" spans="1:7" ht="15.75">
      <c r="A78" s="30"/>
      <c r="B78" s="30"/>
      <c r="C78" s="30"/>
      <c r="D78" s="30"/>
      <c r="E78" s="30"/>
    </row>
    <row r="79" spans="1:7" ht="15.75">
      <c r="A79" s="30"/>
      <c r="B79" s="30"/>
      <c r="C79" s="30"/>
      <c r="D79" s="30"/>
      <c r="E79" s="30"/>
    </row>
    <row r="80" spans="1:7" ht="39.75" customHeight="1">
      <c r="A80" s="35" t="s">
        <v>141</v>
      </c>
      <c r="B80" s="35" t="s">
        <v>140</v>
      </c>
      <c r="C80" s="35" t="s">
        <v>142</v>
      </c>
      <c r="D80" s="35" t="s">
        <v>143</v>
      </c>
      <c r="E80" s="35"/>
    </row>
    <row r="81" spans="1:5" ht="34.5" customHeight="1">
      <c r="A81" s="9" t="s">
        <v>121</v>
      </c>
      <c r="B81" s="5"/>
      <c r="C81" s="27">
        <v>40947.9</v>
      </c>
      <c r="D81" s="27">
        <v>-7393.9</v>
      </c>
      <c r="E81" s="29" t="s">
        <v>128</v>
      </c>
    </row>
    <row r="82" spans="1:5" ht="42" customHeight="1">
      <c r="A82" s="9" t="s">
        <v>122</v>
      </c>
      <c r="B82" s="5" t="s">
        <v>123</v>
      </c>
      <c r="C82" s="27">
        <v>40947.9</v>
      </c>
      <c r="D82" s="27">
        <v>-7393.9</v>
      </c>
      <c r="E82" s="29" t="s">
        <v>128</v>
      </c>
    </row>
    <row r="83" spans="1:5" ht="33" customHeight="1">
      <c r="A83" s="7" t="s">
        <v>124</v>
      </c>
      <c r="B83" s="5" t="s">
        <v>125</v>
      </c>
      <c r="C83" s="27">
        <v>-1239011</v>
      </c>
      <c r="D83" s="27">
        <v>-263362.59999999998</v>
      </c>
      <c r="E83" s="29" t="s">
        <v>128</v>
      </c>
    </row>
    <row r="84" spans="1:5" ht="33.75" customHeight="1">
      <c r="A84" s="7" t="s">
        <v>127</v>
      </c>
      <c r="B84" s="5" t="s">
        <v>126</v>
      </c>
      <c r="C84" s="27">
        <v>1279958.8999999999</v>
      </c>
      <c r="D84" s="27">
        <v>255968.7</v>
      </c>
      <c r="E84" s="29" t="s">
        <v>128</v>
      </c>
    </row>
  </sheetData>
  <mergeCells count="10">
    <mergeCell ref="A10:E10"/>
    <mergeCell ref="A77:E77"/>
    <mergeCell ref="A6:D6"/>
    <mergeCell ref="A7:D7"/>
    <mergeCell ref="C1:E1"/>
    <mergeCell ref="B2:E2"/>
    <mergeCell ref="B3:E3"/>
    <mergeCell ref="B5:E5"/>
    <mergeCell ref="B4:E4"/>
    <mergeCell ref="A37:E37"/>
  </mergeCells>
  <pageMargins left="0.70866141732283472" right="0.21" top="0.2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Master</cp:lastModifiedBy>
  <cp:lastPrinted>2024-05-17T07:42:46Z</cp:lastPrinted>
  <dcterms:created xsi:type="dcterms:W3CDTF">2009-02-11T10:05:52Z</dcterms:created>
  <dcterms:modified xsi:type="dcterms:W3CDTF">2024-05-22T12:51:37Z</dcterms:modified>
</cp:coreProperties>
</file>